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A!$A$1:$F$84</definedName>
  </definedNames>
  <calcPr calcId="162913"/>
</workbook>
</file>

<file path=xl/calcChain.xml><?xml version="1.0" encoding="utf-8"?>
<calcChain xmlns="http://schemas.openxmlformats.org/spreadsheetml/2006/main">
  <c r="F82" i="1" l="1"/>
  <c r="F78" i="1"/>
  <c r="F74" i="1"/>
  <c r="F73" i="1"/>
  <c r="F72" i="1"/>
  <c r="F71" i="1"/>
  <c r="F68" i="1"/>
  <c r="F67" i="1"/>
  <c r="F66" i="1"/>
  <c r="F62" i="1"/>
  <c r="F61" i="1"/>
  <c r="F52" i="1"/>
  <c r="F53" i="1"/>
  <c r="F54" i="1"/>
  <c r="F55" i="1"/>
  <c r="F56" i="1"/>
  <c r="F57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83" i="1" l="1"/>
  <c r="F79" i="1"/>
  <c r="F75" i="1"/>
  <c r="F51" i="1"/>
  <c r="F50" i="1"/>
  <c r="F47" i="1"/>
  <c r="F46" i="1"/>
  <c r="F45" i="1"/>
  <c r="F44" i="1"/>
  <c r="F43" i="1"/>
  <c r="F42" i="1"/>
  <c r="F41" i="1"/>
  <c r="F40" i="1"/>
  <c r="F39" i="1"/>
  <c r="F38" i="1"/>
  <c r="F34" i="1"/>
  <c r="F33" i="1"/>
  <c r="F32" i="1"/>
  <c r="F31" i="1"/>
  <c r="F30" i="1"/>
  <c r="F29" i="1"/>
  <c r="F28" i="1"/>
  <c r="F10" i="1"/>
  <c r="F25" i="1" s="1"/>
  <c r="F48" i="1" l="1"/>
  <c r="F35" i="1"/>
  <c r="F58" i="1" l="1"/>
  <c r="F63" i="1"/>
  <c r="F69" i="1" l="1"/>
  <c r="F84" i="1" s="1"/>
</calcChain>
</file>

<file path=xl/sharedStrings.xml><?xml version="1.0" encoding="utf-8"?>
<sst xmlns="http://schemas.openxmlformats.org/spreadsheetml/2006/main" count="139" uniqueCount="88">
  <si>
    <t>Contractor:</t>
  </si>
  <si>
    <t>Unit Price</t>
  </si>
  <si>
    <t>Total</t>
  </si>
  <si>
    <t>Unit</t>
  </si>
  <si>
    <t>Description</t>
  </si>
  <si>
    <t>Item #</t>
  </si>
  <si>
    <t>Quantities</t>
  </si>
  <si>
    <t xml:space="preserve">Engineer's Estimate: </t>
  </si>
  <si>
    <t>MISCELLANEOUS</t>
  </si>
  <si>
    <t>ROADWAY</t>
  </si>
  <si>
    <t>Subtotal</t>
  </si>
  <si>
    <t>Ft.</t>
  </si>
  <si>
    <t>Ea.</t>
  </si>
  <si>
    <t>Spec.</t>
  </si>
  <si>
    <t xml:space="preserve">TABULATION SHEET - BOGART RD WIDENING IN MARGARETTA TOWNSHIP
</t>
  </si>
  <si>
    <t xml:space="preserve">L. S. </t>
  </si>
  <si>
    <t>Clearing &amp; Grubbing</t>
  </si>
  <si>
    <t>Catch Basin Removed</t>
  </si>
  <si>
    <t>Pipe Removed Under 24"</t>
  </si>
  <si>
    <t>Cu. Yd.</t>
  </si>
  <si>
    <t>Excavation</t>
  </si>
  <si>
    <t>Rock Excavation</t>
  </si>
  <si>
    <t>Embankment, As, Per Plan</t>
  </si>
  <si>
    <t>Sq. Yd.</t>
  </si>
  <si>
    <t>Subgrade Compaction</t>
  </si>
  <si>
    <t>Hr.</t>
  </si>
  <si>
    <t>Proof Rolling, As Per Plan</t>
  </si>
  <si>
    <t>Geotextile Fabric</t>
  </si>
  <si>
    <t>Pavement Planing, Asphalt Concrete</t>
  </si>
  <si>
    <t>Monument Assembly Adjusted to Grade, As Per Plan</t>
  </si>
  <si>
    <t>Monument Assembly, As Per Plan</t>
  </si>
  <si>
    <t>Single Mailbox Support and Approach , As Per Plan</t>
  </si>
  <si>
    <t>Double Mailbox Support and Approach, As Per Pan</t>
  </si>
  <si>
    <t>Triple Mailbox Support and Approach, As Per Plan</t>
  </si>
  <si>
    <t>EROSION CONTROL</t>
  </si>
  <si>
    <t>Topsoil Furnished and Placed</t>
  </si>
  <si>
    <t>Seeding and Mulching, Class I</t>
  </si>
  <si>
    <t>Ton</t>
  </si>
  <si>
    <t>Commercial Fertilizer</t>
  </si>
  <si>
    <t>Storm Water Pollution Prevention Plan, As Per Plan</t>
  </si>
  <si>
    <t>Storm Water Pollution Prevention Inspections</t>
  </si>
  <si>
    <t>Storm Water Pollution Prevention Inspection Software</t>
  </si>
  <si>
    <t>Erosion Control, As Per Plan</t>
  </si>
  <si>
    <t>DRAINAGE</t>
  </si>
  <si>
    <t>4" Conduit, Type C, 707.45</t>
  </si>
  <si>
    <t>6" Conduit, Type C, 707.45</t>
  </si>
  <si>
    <t>8" Conduit, Type C, As Per Plan</t>
  </si>
  <si>
    <t>10" Conduit, Type C, As Per Plan</t>
  </si>
  <si>
    <t>12" Couduit, Type C, As Per Plan</t>
  </si>
  <si>
    <t>12" Conduit, Type B, 706.02</t>
  </si>
  <si>
    <t>Catch Basin 2-2A</t>
  </si>
  <si>
    <t>Catch Basin 2-2B</t>
  </si>
  <si>
    <t>Catch Basin Adjust to Grade</t>
  </si>
  <si>
    <t>Inserta-Tee Connection, As Per Plan</t>
  </si>
  <si>
    <t>PAVEMENT</t>
  </si>
  <si>
    <t>Asphalt Concrete Base</t>
  </si>
  <si>
    <t>Aggregate Base</t>
  </si>
  <si>
    <t>Gal.</t>
  </si>
  <si>
    <t>Tack Coat</t>
  </si>
  <si>
    <t>Stabilized Crushed Aggregate</t>
  </si>
  <si>
    <t xml:space="preserve">Asphalt Concrete Intermediate Course, Type 2
</t>
  </si>
  <si>
    <t>Asphalt Concrete Surface Course, Type 1, PG64-22</t>
  </si>
  <si>
    <t>Asphalt Concrete Intermediate Course, Type 2,            PG76-22M</t>
  </si>
  <si>
    <t>Asphalt Concrete Surface Course, Type 1,  PG76-22M</t>
  </si>
  <si>
    <t>SIGNS</t>
  </si>
  <si>
    <t>Each</t>
  </si>
  <si>
    <t>School Speed Limit Sign Assembly, As Per Plan</t>
  </si>
  <si>
    <t>Special</t>
  </si>
  <si>
    <t>School Speed Limit Sign Foundation, As Per Plan</t>
  </si>
  <si>
    <t>SANITARY AND WATER WORK</t>
  </si>
  <si>
    <t>Sanitary Manhole Adjusted to Grade, As Per Plan</t>
  </si>
  <si>
    <t>Water Manhole Adjusted to Grade, As Per Plan</t>
  </si>
  <si>
    <t>Water Valve Adjusted to Grade, As Per Plan</t>
  </si>
  <si>
    <t>PAVEMENT MARKINGS</t>
  </si>
  <si>
    <t>Mile</t>
  </si>
  <si>
    <t>Centerline, Type 1</t>
  </si>
  <si>
    <t>Edge Line, Type 1</t>
  </si>
  <si>
    <t>Stop Line</t>
  </si>
  <si>
    <t>MAINTENANCE OF TRAFFIC</t>
  </si>
  <si>
    <t>L. S.</t>
  </si>
  <si>
    <t>Maintaining Traffic, As Per Plan</t>
  </si>
  <si>
    <t>Premium for Contract Performance Bond and Maintenance Bond</t>
  </si>
  <si>
    <t xml:space="preserve"> CONSTRUCTION ESTIMATE OF COST </t>
  </si>
  <si>
    <t>School Symbol Marking</t>
  </si>
  <si>
    <t>Erie Blacktop, Inc.</t>
  </si>
  <si>
    <t>4507 Tiffin Avenue</t>
  </si>
  <si>
    <t>Sandusky, Ohio  44870</t>
  </si>
  <si>
    <t>Bid Date:    March 2, 2022 @ 9:30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</si>
</sst>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  <numFmt numFmtId="165" formatCode="#,##0.000"/>
  </numFmts>
  <fonts count="9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0" fontId="5" fillId="0" borderId="0" xfId="0" applyFont="1" applyAlignment="1"/>
    <xf numFmtId="44" fontId="6" fillId="0" borderId="3" xfId="1" applyFont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44" fontId="2" fillId="0" borderId="4" xfId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44" fontId="6" fillId="0" borderId="3" xfId="1" applyFont="1" applyBorder="1" applyAlignment="1" applyProtection="1">
      <alignment wrapText="1"/>
    </xf>
    <xf numFmtId="0" fontId="5" fillId="0" borderId="0" xfId="0" applyFont="1" applyAlignment="1">
      <alignment wrapText="1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 applyProtection="1">
      <alignment horizontal="centerContinuous"/>
      <protection locked="0"/>
    </xf>
    <xf numFmtId="0" fontId="7" fillId="0" borderId="6" xfId="0" applyFont="1" applyBorder="1" applyAlignment="1">
      <alignment horizontal="centerContinuous"/>
    </xf>
    <xf numFmtId="44" fontId="7" fillId="0" borderId="6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" wrapText="1"/>
    </xf>
    <xf numFmtId="3" fontId="8" fillId="0" borderId="6" xfId="0" applyNumberFormat="1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>
      <alignment wrapText="1"/>
    </xf>
    <xf numFmtId="44" fontId="8" fillId="0" borderId="6" xfId="0" applyNumberFormat="1" applyFont="1" applyBorder="1"/>
    <xf numFmtId="164" fontId="8" fillId="0" borderId="6" xfId="0" applyNumberFormat="1" applyFont="1" applyBorder="1" applyAlignment="1" applyProtection="1">
      <alignment horizontal="center" wrapText="1"/>
      <protection locked="0"/>
    </xf>
    <xf numFmtId="3" fontId="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8" xfId="0" applyFont="1" applyBorder="1"/>
    <xf numFmtId="0" fontId="8" fillId="0" borderId="3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9" xfId="0" applyFont="1" applyBorder="1"/>
    <xf numFmtId="0" fontId="8" fillId="0" borderId="5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1" fontId="5" fillId="0" borderId="6" xfId="0" applyNumberFormat="1" applyFont="1" applyBorder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4" fontId="8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44" fontId="7" fillId="0" borderId="6" xfId="0" applyNumberFormat="1" applyFont="1" applyBorder="1"/>
    <xf numFmtId="4" fontId="8" fillId="0" borderId="6" xfId="0" applyNumberFormat="1" applyFont="1" applyBorder="1" applyAlignment="1">
      <alignment horizontal="centerContinuous"/>
    </xf>
    <xf numFmtId="0" fontId="8" fillId="0" borderId="6" xfId="0" applyFont="1" applyBorder="1" applyAlignment="1" applyProtection="1">
      <alignment horizontal="centerContinuous" wrapText="1"/>
      <protection locked="0"/>
    </xf>
    <xf numFmtId="0" fontId="8" fillId="0" borderId="6" xfId="0" applyFont="1" applyBorder="1" applyAlignment="1">
      <alignment horizontal="centerContinuous"/>
    </xf>
    <xf numFmtId="44" fontId="8" fillId="0" borderId="6" xfId="0" applyNumberFormat="1" applyFont="1" applyBorder="1" applyAlignment="1">
      <alignment horizontal="centerContinuous" vertical="top"/>
    </xf>
    <xf numFmtId="165" fontId="8" fillId="0" borderId="6" xfId="0" applyNumberFormat="1" applyFont="1" applyBorder="1" applyAlignment="1">
      <alignment horizontal="center"/>
    </xf>
    <xf numFmtId="44" fontId="8" fillId="0" borderId="6" xfId="0" applyNumberFormat="1" applyFont="1" applyBorder="1" applyAlignment="1">
      <alignment vertical="top"/>
    </xf>
    <xf numFmtId="4" fontId="7" fillId="0" borderId="6" xfId="0" applyNumberFormat="1" applyFont="1" applyBorder="1" applyAlignment="1">
      <alignment horizontal="centerContinuous"/>
    </xf>
    <xf numFmtId="0" fontId="7" fillId="0" borderId="6" xfId="0" applyFont="1" applyBorder="1" applyAlignment="1" applyProtection="1">
      <alignment horizontal="centerContinuous" wrapText="1"/>
      <protection locked="0"/>
    </xf>
    <xf numFmtId="44" fontId="7" fillId="0" borderId="6" xfId="0" applyNumberFormat="1" applyFont="1" applyBorder="1" applyAlignment="1">
      <alignment horizontal="centerContinuous" vertical="top"/>
    </xf>
    <xf numFmtId="16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5" xfId="0" applyFont="1" applyBorder="1" applyAlignment="1">
      <alignment horizontal="centerContinuous"/>
    </xf>
    <xf numFmtId="3" fontId="8" fillId="0" borderId="6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1" fontId="8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Continuous" wrapText="1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centerContinuous" wrapText="1"/>
    </xf>
    <xf numFmtId="0" fontId="8" fillId="0" borderId="10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 applyProtection="1">
      <alignment horizontal="center" wrapText="1"/>
      <protection locked="0"/>
    </xf>
    <xf numFmtId="44" fontId="7" fillId="0" borderId="6" xfId="0" applyNumberFormat="1" applyFont="1" applyBorder="1" applyAlignment="1">
      <alignment horizontal="right"/>
    </xf>
    <xf numFmtId="44" fontId="7" fillId="0" borderId="3" xfId="0" applyNumberFormat="1" applyFont="1" applyBorder="1"/>
    <xf numFmtId="44" fontId="3" fillId="0" borderId="3" xfId="1" applyFont="1" applyFill="1" applyBorder="1" applyProtection="1"/>
    <xf numFmtId="44" fontId="7" fillId="0" borderId="3" xfId="0" applyNumberFormat="1" applyFont="1" applyBorder="1" applyAlignment="1">
      <alignment horizontal="centerContinuous" vertical="top"/>
    </xf>
    <xf numFmtId="44" fontId="8" fillId="0" borderId="3" xfId="0" applyNumberFormat="1" applyFont="1" applyBorder="1"/>
    <xf numFmtId="0" fontId="4" fillId="0" borderId="0" xfId="0" applyFont="1" applyFill="1" applyBorder="1" applyAlignment="1" applyProtection="1">
      <alignment horizontal="left"/>
    </xf>
    <xf numFmtId="8" fontId="3" fillId="0" borderId="0" xfId="1" quotePrefix="1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84"/>
  <sheetViews>
    <sheetView tabSelected="1" defaultGridColor="0" colorId="22" zoomScale="75" zoomScaleNormal="50" workbookViewId="0">
      <selection activeCell="D13" sqref="D13"/>
    </sheetView>
  </sheetViews>
  <sheetFormatPr defaultColWidth="9.6640625" defaultRowHeight="15" x14ac:dyDescent="0.2"/>
  <cols>
    <col min="1" max="1" width="8.5546875" customWidth="1"/>
    <col min="2" max="2" width="12.109375" customWidth="1"/>
    <col min="3" max="3" width="9.6640625" customWidth="1"/>
    <col min="4" max="4" width="52.109375" customWidth="1"/>
    <col min="5" max="6" width="18" style="12" customWidth="1"/>
  </cols>
  <sheetData>
    <row r="1" spans="1:6" s="4" customFormat="1" ht="26.25" customHeight="1" x14ac:dyDescent="0.2">
      <c r="A1" s="76" t="s">
        <v>14</v>
      </c>
      <c r="B1" s="76"/>
      <c r="C1" s="76"/>
      <c r="D1" s="76"/>
      <c r="E1" s="76"/>
      <c r="F1" s="76"/>
    </row>
    <row r="2" spans="1:6" s="4" customFormat="1" ht="24" customHeight="1" x14ac:dyDescent="0.25">
      <c r="A2" s="1" t="s">
        <v>7</v>
      </c>
      <c r="B2" s="1"/>
      <c r="C2" s="77">
        <v>750000</v>
      </c>
      <c r="D2" s="77"/>
      <c r="E2" s="7"/>
      <c r="F2" s="8"/>
    </row>
    <row r="3" spans="1:6" s="4" customFormat="1" ht="24" customHeight="1" x14ac:dyDescent="0.25">
      <c r="A3" s="78" t="s">
        <v>87</v>
      </c>
      <c r="B3" s="78"/>
      <c r="C3" s="78"/>
      <c r="D3" s="78"/>
      <c r="E3" s="9"/>
      <c r="F3" s="9"/>
    </row>
    <row r="4" spans="1:6" s="4" customFormat="1" ht="21" customHeight="1" x14ac:dyDescent="0.25">
      <c r="A4" s="1"/>
      <c r="B4" s="2"/>
      <c r="C4" s="1"/>
      <c r="D4" s="5"/>
      <c r="E4" s="8" t="s">
        <v>0</v>
      </c>
    </row>
    <row r="5" spans="1:6" s="4" customFormat="1" ht="21" customHeight="1" x14ac:dyDescent="0.25">
      <c r="A5" s="1"/>
      <c r="B5" s="1"/>
      <c r="C5" s="1"/>
      <c r="D5" s="5"/>
      <c r="E5" s="8" t="s">
        <v>84</v>
      </c>
      <c r="F5" s="8"/>
    </row>
    <row r="6" spans="1:6" s="4" customFormat="1" ht="21" customHeight="1" x14ac:dyDescent="0.25">
      <c r="A6" s="1"/>
      <c r="B6" s="1"/>
      <c r="C6" s="1"/>
      <c r="D6" s="5"/>
      <c r="E6" s="10" t="s">
        <v>85</v>
      </c>
      <c r="F6" s="8"/>
    </row>
    <row r="7" spans="1:6" s="4" customFormat="1" ht="21" customHeight="1" x14ac:dyDescent="0.25">
      <c r="A7" s="1"/>
      <c r="B7" s="3"/>
      <c r="C7" s="1"/>
      <c r="D7" s="5"/>
      <c r="E7" s="8" t="s">
        <v>86</v>
      </c>
      <c r="F7" s="8"/>
    </row>
    <row r="8" spans="1:6" s="6" customFormat="1" ht="24" customHeight="1" x14ac:dyDescent="0.2">
      <c r="A8" s="15" t="s">
        <v>5</v>
      </c>
      <c r="B8" s="16" t="s">
        <v>6</v>
      </c>
      <c r="C8" s="16" t="s">
        <v>3</v>
      </c>
      <c r="D8" s="15" t="s">
        <v>4</v>
      </c>
      <c r="E8" s="11" t="s">
        <v>1</v>
      </c>
      <c r="F8" s="11" t="s">
        <v>2</v>
      </c>
    </row>
    <row r="9" spans="1:6" s="18" customFormat="1" ht="28.5" customHeight="1" x14ac:dyDescent="0.25">
      <c r="A9" s="21" t="s">
        <v>9</v>
      </c>
      <c r="B9" s="22"/>
      <c r="C9" s="22"/>
      <c r="D9" s="23"/>
      <c r="E9" s="24"/>
      <c r="F9" s="17"/>
    </row>
    <row r="10" spans="1:6" s="13" customFormat="1" ht="28.5" customHeight="1" x14ac:dyDescent="0.25">
      <c r="A10" s="25">
        <v>201</v>
      </c>
      <c r="B10" s="26">
        <v>1</v>
      </c>
      <c r="C10" s="27" t="s">
        <v>15</v>
      </c>
      <c r="D10" s="28" t="s">
        <v>16</v>
      </c>
      <c r="E10" s="29">
        <v>1350</v>
      </c>
      <c r="F10" s="14">
        <f>+E10*B10</f>
        <v>1350</v>
      </c>
    </row>
    <row r="11" spans="1:6" s="13" customFormat="1" ht="28.5" customHeight="1" x14ac:dyDescent="0.25">
      <c r="A11" s="25">
        <v>202</v>
      </c>
      <c r="B11" s="26">
        <v>4</v>
      </c>
      <c r="C11" s="27" t="s">
        <v>12</v>
      </c>
      <c r="D11" s="28" t="s">
        <v>17</v>
      </c>
      <c r="E11" s="29">
        <v>525</v>
      </c>
      <c r="F11" s="14">
        <f t="shared" ref="F11:F24" si="0">+E11*B11</f>
        <v>2100</v>
      </c>
    </row>
    <row r="12" spans="1:6" s="13" customFormat="1" ht="28.5" customHeight="1" x14ac:dyDescent="0.25">
      <c r="A12" s="25">
        <v>202</v>
      </c>
      <c r="B12" s="30">
        <v>1074.5</v>
      </c>
      <c r="C12" s="27" t="s">
        <v>11</v>
      </c>
      <c r="D12" s="28" t="s">
        <v>18</v>
      </c>
      <c r="E12" s="29">
        <v>13</v>
      </c>
      <c r="F12" s="14">
        <f t="shared" si="0"/>
        <v>13968.5</v>
      </c>
    </row>
    <row r="13" spans="1:6" s="13" customFormat="1" ht="28.5" customHeight="1" x14ac:dyDescent="0.25">
      <c r="A13" s="25">
        <v>203</v>
      </c>
      <c r="B13" s="31">
        <v>1450</v>
      </c>
      <c r="C13" s="32" t="s">
        <v>19</v>
      </c>
      <c r="D13" s="28" t="s">
        <v>20</v>
      </c>
      <c r="E13" s="29">
        <v>26</v>
      </c>
      <c r="F13" s="14">
        <f t="shared" si="0"/>
        <v>37700</v>
      </c>
    </row>
    <row r="14" spans="1:6" s="13" customFormat="1" ht="28.5" customHeight="1" x14ac:dyDescent="0.25">
      <c r="A14" s="25">
        <v>203</v>
      </c>
      <c r="B14" s="31">
        <v>120</v>
      </c>
      <c r="C14" s="32" t="s">
        <v>19</v>
      </c>
      <c r="D14" s="28" t="s">
        <v>21</v>
      </c>
      <c r="E14" s="29">
        <v>130</v>
      </c>
      <c r="F14" s="14">
        <f t="shared" si="0"/>
        <v>15600</v>
      </c>
    </row>
    <row r="15" spans="1:6" s="13" customFormat="1" ht="28.5" customHeight="1" x14ac:dyDescent="0.25">
      <c r="A15" s="25">
        <v>203</v>
      </c>
      <c r="B15" s="31">
        <v>80</v>
      </c>
      <c r="C15" s="32" t="s">
        <v>19</v>
      </c>
      <c r="D15" s="28" t="s">
        <v>22</v>
      </c>
      <c r="E15" s="29">
        <v>141.5</v>
      </c>
      <c r="F15" s="14">
        <f t="shared" si="0"/>
        <v>11320</v>
      </c>
    </row>
    <row r="16" spans="1:6" s="13" customFormat="1" ht="28.5" customHeight="1" x14ac:dyDescent="0.25">
      <c r="A16" s="25">
        <v>204</v>
      </c>
      <c r="B16" s="31">
        <v>6412</v>
      </c>
      <c r="C16" s="32" t="s">
        <v>23</v>
      </c>
      <c r="D16" s="28" t="s">
        <v>24</v>
      </c>
      <c r="E16" s="29">
        <v>0.35</v>
      </c>
      <c r="F16" s="14">
        <f t="shared" si="0"/>
        <v>2244.1999999999998</v>
      </c>
    </row>
    <row r="17" spans="1:6" s="13" customFormat="1" ht="28.5" customHeight="1" x14ac:dyDescent="0.25">
      <c r="A17" s="25">
        <v>204</v>
      </c>
      <c r="B17" s="31">
        <v>2</v>
      </c>
      <c r="C17" s="32" t="s">
        <v>25</v>
      </c>
      <c r="D17" s="28" t="s">
        <v>26</v>
      </c>
      <c r="E17" s="29">
        <v>230</v>
      </c>
      <c r="F17" s="14">
        <f t="shared" si="0"/>
        <v>460</v>
      </c>
    </row>
    <row r="18" spans="1:6" s="13" customFormat="1" ht="28.5" customHeight="1" x14ac:dyDescent="0.25">
      <c r="A18" s="33">
        <v>204</v>
      </c>
      <c r="B18" s="34">
        <v>200</v>
      </c>
      <c r="C18" s="35" t="s">
        <v>23</v>
      </c>
      <c r="D18" s="36" t="s">
        <v>27</v>
      </c>
      <c r="E18" s="29">
        <v>10.15</v>
      </c>
      <c r="F18" s="14">
        <f t="shared" si="0"/>
        <v>2030</v>
      </c>
    </row>
    <row r="19" spans="1:6" s="13" customFormat="1" ht="28.5" customHeight="1" x14ac:dyDescent="0.25">
      <c r="A19" s="37">
        <v>254</v>
      </c>
      <c r="B19" s="38">
        <v>2271</v>
      </c>
      <c r="C19" s="39" t="s">
        <v>23</v>
      </c>
      <c r="D19" s="40" t="s">
        <v>28</v>
      </c>
      <c r="E19" s="29">
        <v>11.5</v>
      </c>
      <c r="F19" s="14">
        <f t="shared" si="0"/>
        <v>26116.5</v>
      </c>
    </row>
    <row r="20" spans="1:6" s="13" customFormat="1" ht="28.5" customHeight="1" x14ac:dyDescent="0.25">
      <c r="A20" s="41">
        <v>623</v>
      </c>
      <c r="B20" s="42">
        <v>5</v>
      </c>
      <c r="C20" s="43" t="s">
        <v>12</v>
      </c>
      <c r="D20" s="44" t="s">
        <v>29</v>
      </c>
      <c r="E20" s="29">
        <v>550</v>
      </c>
      <c r="F20" s="14">
        <f t="shared" si="0"/>
        <v>2750</v>
      </c>
    </row>
    <row r="21" spans="1:6" s="13" customFormat="1" ht="28.5" customHeight="1" x14ac:dyDescent="0.25">
      <c r="A21" s="41">
        <v>623</v>
      </c>
      <c r="B21" s="42">
        <v>3</v>
      </c>
      <c r="C21" s="43" t="s">
        <v>12</v>
      </c>
      <c r="D21" s="44" t="s">
        <v>30</v>
      </c>
      <c r="E21" s="29">
        <v>1125</v>
      </c>
      <c r="F21" s="14">
        <f t="shared" si="0"/>
        <v>3375</v>
      </c>
    </row>
    <row r="22" spans="1:6" s="13" customFormat="1" ht="28.5" customHeight="1" x14ac:dyDescent="0.25">
      <c r="A22" s="41" t="s">
        <v>13</v>
      </c>
      <c r="B22" s="45">
        <v>49</v>
      </c>
      <c r="C22" s="46" t="s">
        <v>12</v>
      </c>
      <c r="D22" s="44" t="s">
        <v>31</v>
      </c>
      <c r="E22" s="29">
        <v>475</v>
      </c>
      <c r="F22" s="14">
        <f t="shared" si="0"/>
        <v>23275</v>
      </c>
    </row>
    <row r="23" spans="1:6" s="13" customFormat="1" ht="28.5" customHeight="1" x14ac:dyDescent="0.25">
      <c r="A23" s="41" t="s">
        <v>13</v>
      </c>
      <c r="B23" s="45">
        <v>10</v>
      </c>
      <c r="C23" s="46" t="s">
        <v>12</v>
      </c>
      <c r="D23" s="44" t="s">
        <v>32</v>
      </c>
      <c r="E23" s="29">
        <v>565</v>
      </c>
      <c r="F23" s="14">
        <f t="shared" si="0"/>
        <v>5650</v>
      </c>
    </row>
    <row r="24" spans="1:6" s="13" customFormat="1" ht="28.5" customHeight="1" x14ac:dyDescent="0.25">
      <c r="A24" s="41" t="s">
        <v>13</v>
      </c>
      <c r="B24" s="45">
        <v>1</v>
      </c>
      <c r="C24" s="46" t="s">
        <v>12</v>
      </c>
      <c r="D24" s="44" t="s">
        <v>33</v>
      </c>
      <c r="E24" s="29">
        <v>725</v>
      </c>
      <c r="F24" s="14">
        <f t="shared" si="0"/>
        <v>725</v>
      </c>
    </row>
    <row r="25" spans="1:6" s="13" customFormat="1" ht="28.5" customHeight="1" x14ac:dyDescent="0.25">
      <c r="A25" s="41"/>
      <c r="B25" s="47"/>
      <c r="C25" s="27"/>
      <c r="D25" s="48" t="s">
        <v>10</v>
      </c>
      <c r="E25" s="49"/>
      <c r="F25" s="14">
        <f>SUM(F10:F24)</f>
        <v>148664.20000000001</v>
      </c>
    </row>
    <row r="26" spans="1:6" s="13" customFormat="1" ht="28.5" customHeight="1" x14ac:dyDescent="0.25">
      <c r="A26" s="41"/>
      <c r="B26" s="47"/>
      <c r="C26" s="27"/>
      <c r="D26" s="48"/>
      <c r="E26" s="49"/>
      <c r="F26" s="14"/>
    </row>
    <row r="27" spans="1:6" s="13" customFormat="1" ht="28.5" customHeight="1" x14ac:dyDescent="0.25">
      <c r="A27" s="21" t="s">
        <v>34</v>
      </c>
      <c r="B27" s="50"/>
      <c r="C27" s="51"/>
      <c r="D27" s="52"/>
      <c r="E27" s="53"/>
      <c r="F27" s="14"/>
    </row>
    <row r="28" spans="1:6" s="13" customFormat="1" ht="28.5" customHeight="1" x14ac:dyDescent="0.25">
      <c r="A28" s="41">
        <v>653</v>
      </c>
      <c r="B28" s="42">
        <v>474</v>
      </c>
      <c r="C28" s="27" t="s">
        <v>19</v>
      </c>
      <c r="D28" s="44" t="s">
        <v>35</v>
      </c>
      <c r="E28" s="29">
        <v>52</v>
      </c>
      <c r="F28" s="14">
        <f t="shared" ref="F28:F47" si="1">+E28*B28</f>
        <v>24648</v>
      </c>
    </row>
    <row r="29" spans="1:6" s="13" customFormat="1" ht="28.5" customHeight="1" x14ac:dyDescent="0.25">
      <c r="A29" s="41">
        <v>659</v>
      </c>
      <c r="B29" s="42">
        <v>7119</v>
      </c>
      <c r="C29" s="27" t="s">
        <v>23</v>
      </c>
      <c r="D29" s="44" t="s">
        <v>36</v>
      </c>
      <c r="E29" s="29">
        <v>2.2000000000000002</v>
      </c>
      <c r="F29" s="14">
        <f t="shared" si="1"/>
        <v>15661.800000000001</v>
      </c>
    </row>
    <row r="30" spans="1:6" s="13" customFormat="1" ht="28.5" customHeight="1" x14ac:dyDescent="0.25">
      <c r="A30" s="41">
        <v>659</v>
      </c>
      <c r="B30" s="54">
        <v>0.96099999999999997</v>
      </c>
      <c r="C30" s="27" t="s">
        <v>37</v>
      </c>
      <c r="D30" s="44" t="s">
        <v>38</v>
      </c>
      <c r="E30" s="29">
        <v>2000</v>
      </c>
      <c r="F30" s="14">
        <f t="shared" si="1"/>
        <v>1922</v>
      </c>
    </row>
    <row r="31" spans="1:6" s="13" customFormat="1" ht="28.5" customHeight="1" x14ac:dyDescent="0.25">
      <c r="A31" s="41">
        <v>832</v>
      </c>
      <c r="B31" s="42">
        <v>1</v>
      </c>
      <c r="C31" s="27" t="s">
        <v>12</v>
      </c>
      <c r="D31" s="44" t="s">
        <v>39</v>
      </c>
      <c r="E31" s="29">
        <v>1325</v>
      </c>
      <c r="F31" s="14">
        <f t="shared" si="1"/>
        <v>1325</v>
      </c>
    </row>
    <row r="32" spans="1:6" s="13" customFormat="1" ht="28.5" customHeight="1" x14ac:dyDescent="0.25">
      <c r="A32" s="41">
        <v>832</v>
      </c>
      <c r="B32" s="42">
        <v>1</v>
      </c>
      <c r="C32" s="27" t="s">
        <v>12</v>
      </c>
      <c r="D32" s="44" t="s">
        <v>40</v>
      </c>
      <c r="E32" s="29">
        <v>6250</v>
      </c>
      <c r="F32" s="14">
        <f t="shared" si="1"/>
        <v>6250</v>
      </c>
    </row>
    <row r="33" spans="1:6" s="13" customFormat="1" ht="28.5" customHeight="1" x14ac:dyDescent="0.25">
      <c r="A33" s="41">
        <v>832</v>
      </c>
      <c r="B33" s="42">
        <v>1</v>
      </c>
      <c r="C33" s="27" t="s">
        <v>12</v>
      </c>
      <c r="D33" s="44" t="s">
        <v>41</v>
      </c>
      <c r="E33" s="29">
        <v>1475</v>
      </c>
      <c r="F33" s="14">
        <f t="shared" si="1"/>
        <v>1475</v>
      </c>
    </row>
    <row r="34" spans="1:6" s="13" customFormat="1" ht="28.5" customHeight="1" x14ac:dyDescent="0.25">
      <c r="A34" s="41">
        <v>832</v>
      </c>
      <c r="B34" s="42">
        <v>5000</v>
      </c>
      <c r="C34" s="27" t="s">
        <v>12</v>
      </c>
      <c r="D34" s="44" t="s">
        <v>42</v>
      </c>
      <c r="E34" s="29">
        <v>1</v>
      </c>
      <c r="F34" s="14">
        <f t="shared" si="1"/>
        <v>5000</v>
      </c>
    </row>
    <row r="35" spans="1:6" s="13" customFormat="1" ht="28.5" customHeight="1" x14ac:dyDescent="0.25">
      <c r="A35" s="41"/>
      <c r="B35" s="47"/>
      <c r="C35" s="27"/>
      <c r="D35" s="48" t="s">
        <v>10</v>
      </c>
      <c r="E35" s="49"/>
      <c r="F35" s="14">
        <f>SUM(F28:F34)</f>
        <v>56281.8</v>
      </c>
    </row>
    <row r="36" spans="1:6" s="13" customFormat="1" ht="28.5" customHeight="1" x14ac:dyDescent="0.25">
      <c r="A36" s="41"/>
      <c r="B36" s="47"/>
      <c r="C36" s="27"/>
      <c r="D36" s="44"/>
      <c r="E36" s="55"/>
      <c r="F36" s="14"/>
    </row>
    <row r="37" spans="1:6" s="20" customFormat="1" ht="36.75" customHeight="1" x14ac:dyDescent="0.25">
      <c r="A37" s="21" t="s">
        <v>43</v>
      </c>
      <c r="B37" s="56"/>
      <c r="C37" s="57"/>
      <c r="D37" s="23"/>
      <c r="E37" s="58"/>
      <c r="F37" s="19"/>
    </row>
    <row r="38" spans="1:6" s="20" customFormat="1" ht="28.5" customHeight="1" x14ac:dyDescent="0.25">
      <c r="A38" s="41">
        <v>603</v>
      </c>
      <c r="B38" s="42">
        <v>50</v>
      </c>
      <c r="C38" s="27" t="s">
        <v>11</v>
      </c>
      <c r="D38" s="44" t="s">
        <v>44</v>
      </c>
      <c r="E38" s="29">
        <v>13.5</v>
      </c>
      <c r="F38" s="19">
        <f t="shared" si="1"/>
        <v>675</v>
      </c>
    </row>
    <row r="39" spans="1:6" s="20" customFormat="1" ht="36.75" customHeight="1" x14ac:dyDescent="0.25">
      <c r="A39" s="41">
        <v>603</v>
      </c>
      <c r="B39" s="42">
        <v>50</v>
      </c>
      <c r="C39" s="27" t="s">
        <v>11</v>
      </c>
      <c r="D39" s="44" t="s">
        <v>45</v>
      </c>
      <c r="E39" s="29">
        <v>22</v>
      </c>
      <c r="F39" s="19">
        <f t="shared" si="1"/>
        <v>1100</v>
      </c>
    </row>
    <row r="40" spans="1:6" s="20" customFormat="1" ht="36.75" customHeight="1" x14ac:dyDescent="0.25">
      <c r="A40" s="41">
        <v>603</v>
      </c>
      <c r="B40" s="42">
        <v>1066</v>
      </c>
      <c r="C40" s="27" t="s">
        <v>11</v>
      </c>
      <c r="D40" s="44" t="s">
        <v>46</v>
      </c>
      <c r="E40" s="29">
        <v>42.5</v>
      </c>
      <c r="F40" s="19">
        <f t="shared" si="1"/>
        <v>45305</v>
      </c>
    </row>
    <row r="41" spans="1:6" s="13" customFormat="1" ht="28.5" customHeight="1" x14ac:dyDescent="0.25">
      <c r="A41" s="41">
        <v>603</v>
      </c>
      <c r="B41" s="42">
        <v>50</v>
      </c>
      <c r="C41" s="27" t="s">
        <v>11</v>
      </c>
      <c r="D41" s="44" t="s">
        <v>47</v>
      </c>
      <c r="E41" s="29">
        <v>68</v>
      </c>
      <c r="F41" s="14">
        <f t="shared" si="1"/>
        <v>3400</v>
      </c>
    </row>
    <row r="42" spans="1:6" s="13" customFormat="1" ht="28.5" customHeight="1" x14ac:dyDescent="0.25">
      <c r="A42" s="41">
        <v>603</v>
      </c>
      <c r="B42" s="59">
        <v>306.5</v>
      </c>
      <c r="C42" s="27" t="s">
        <v>11</v>
      </c>
      <c r="D42" s="44" t="s">
        <v>48</v>
      </c>
      <c r="E42" s="29">
        <v>57</v>
      </c>
      <c r="F42" s="14">
        <f t="shared" si="1"/>
        <v>17470.5</v>
      </c>
    </row>
    <row r="43" spans="1:6" s="13" customFormat="1" ht="28.5" customHeight="1" x14ac:dyDescent="0.25">
      <c r="A43" s="41">
        <v>603</v>
      </c>
      <c r="B43" s="59">
        <v>135.5</v>
      </c>
      <c r="C43" s="27" t="s">
        <v>11</v>
      </c>
      <c r="D43" s="44" t="s">
        <v>49</v>
      </c>
      <c r="E43" s="29">
        <v>85</v>
      </c>
      <c r="F43" s="14">
        <f t="shared" si="1"/>
        <v>11517.5</v>
      </c>
    </row>
    <row r="44" spans="1:6" s="13" customFormat="1" ht="28.5" customHeight="1" x14ac:dyDescent="0.25">
      <c r="A44" s="41">
        <v>604</v>
      </c>
      <c r="B44" s="42">
        <v>1</v>
      </c>
      <c r="C44" s="27" t="s">
        <v>12</v>
      </c>
      <c r="D44" s="44" t="s">
        <v>50</v>
      </c>
      <c r="E44" s="29">
        <v>1650</v>
      </c>
      <c r="F44" s="14">
        <f t="shared" si="1"/>
        <v>1650</v>
      </c>
    </row>
    <row r="45" spans="1:6" s="13" customFormat="1" ht="28.5" customHeight="1" x14ac:dyDescent="0.25">
      <c r="A45" s="41">
        <v>604</v>
      </c>
      <c r="B45" s="42">
        <v>10</v>
      </c>
      <c r="C45" s="27" t="s">
        <v>12</v>
      </c>
      <c r="D45" s="44" t="s">
        <v>51</v>
      </c>
      <c r="E45" s="29">
        <v>1400</v>
      </c>
      <c r="F45" s="14">
        <f t="shared" si="1"/>
        <v>14000</v>
      </c>
    </row>
    <row r="46" spans="1:6" s="13" customFormat="1" ht="28.5" customHeight="1" x14ac:dyDescent="0.25">
      <c r="A46" s="41">
        <v>604</v>
      </c>
      <c r="B46" s="42">
        <v>1</v>
      </c>
      <c r="C46" s="27" t="s">
        <v>12</v>
      </c>
      <c r="D46" s="44" t="s">
        <v>52</v>
      </c>
      <c r="E46" s="29">
        <v>675</v>
      </c>
      <c r="F46" s="14">
        <f t="shared" si="1"/>
        <v>675</v>
      </c>
    </row>
    <row r="47" spans="1:6" s="13" customFormat="1" ht="28.5" customHeight="1" x14ac:dyDescent="0.25">
      <c r="A47" s="41" t="s">
        <v>13</v>
      </c>
      <c r="B47" s="42">
        <v>3</v>
      </c>
      <c r="C47" s="27" t="s">
        <v>12</v>
      </c>
      <c r="D47" s="44" t="s">
        <v>53</v>
      </c>
      <c r="E47" s="29">
        <v>410</v>
      </c>
      <c r="F47" s="14">
        <f t="shared" si="1"/>
        <v>1230</v>
      </c>
    </row>
    <row r="48" spans="1:6" s="13" customFormat="1" ht="28.5" customHeight="1" x14ac:dyDescent="0.25">
      <c r="A48" s="41"/>
      <c r="B48" s="47"/>
      <c r="C48" s="27"/>
      <c r="D48" s="48" t="s">
        <v>10</v>
      </c>
      <c r="E48" s="49"/>
      <c r="F48" s="14">
        <f>SUM(F38:F47)</f>
        <v>97023</v>
      </c>
    </row>
    <row r="49" spans="1:6" s="13" customFormat="1" ht="28.5" customHeight="1" x14ac:dyDescent="0.25">
      <c r="A49" s="21" t="s">
        <v>54</v>
      </c>
      <c r="B49" s="56"/>
      <c r="C49" s="57"/>
      <c r="D49" s="23"/>
      <c r="E49" s="58"/>
      <c r="F49" s="14"/>
    </row>
    <row r="50" spans="1:6" s="13" customFormat="1" ht="28.5" customHeight="1" x14ac:dyDescent="0.25">
      <c r="A50" s="41">
        <v>301</v>
      </c>
      <c r="B50" s="42">
        <v>1592</v>
      </c>
      <c r="C50" s="43" t="s">
        <v>19</v>
      </c>
      <c r="D50" s="44" t="s">
        <v>55</v>
      </c>
      <c r="E50" s="29">
        <v>135</v>
      </c>
      <c r="F50" s="14">
        <f t="shared" ref="F50:F57" si="2">+E50*B50</f>
        <v>214920</v>
      </c>
    </row>
    <row r="51" spans="1:6" s="13" customFormat="1" ht="28.5" customHeight="1" x14ac:dyDescent="0.25">
      <c r="A51" s="41">
        <v>304</v>
      </c>
      <c r="B51" s="42">
        <v>100</v>
      </c>
      <c r="C51" s="43" t="s">
        <v>19</v>
      </c>
      <c r="D51" s="44" t="s">
        <v>56</v>
      </c>
      <c r="E51" s="29">
        <v>80</v>
      </c>
      <c r="F51" s="14">
        <f t="shared" si="2"/>
        <v>8000</v>
      </c>
    </row>
    <row r="52" spans="1:6" s="13" customFormat="1" ht="28.5" customHeight="1" x14ac:dyDescent="0.25">
      <c r="A52" s="61">
        <v>407</v>
      </c>
      <c r="B52" s="62">
        <v>2806</v>
      </c>
      <c r="C52" s="52" t="s">
        <v>57</v>
      </c>
      <c r="D52" s="63" t="s">
        <v>58</v>
      </c>
      <c r="E52" s="29">
        <v>2.2999999999999998</v>
      </c>
      <c r="F52" s="14">
        <f t="shared" si="2"/>
        <v>6453.7999999999993</v>
      </c>
    </row>
    <row r="53" spans="1:6" s="13" customFormat="1" ht="28.5" customHeight="1" x14ac:dyDescent="0.25">
      <c r="A53" s="41">
        <v>411</v>
      </c>
      <c r="B53" s="42">
        <v>113</v>
      </c>
      <c r="C53" s="43" t="s">
        <v>19</v>
      </c>
      <c r="D53" s="63" t="s">
        <v>59</v>
      </c>
      <c r="E53" s="29">
        <v>100</v>
      </c>
      <c r="F53" s="14">
        <f t="shared" si="2"/>
        <v>11300</v>
      </c>
    </row>
    <row r="54" spans="1:6" s="13" customFormat="1" ht="28.5" customHeight="1" x14ac:dyDescent="0.25">
      <c r="A54" s="41">
        <v>448</v>
      </c>
      <c r="B54" s="42">
        <v>907</v>
      </c>
      <c r="C54" s="43" t="s">
        <v>19</v>
      </c>
      <c r="D54" s="63" t="s">
        <v>60</v>
      </c>
      <c r="E54" s="29">
        <v>140</v>
      </c>
      <c r="F54" s="14">
        <f t="shared" si="2"/>
        <v>126980</v>
      </c>
    </row>
    <row r="55" spans="1:6" s="13" customFormat="1" ht="28.5" customHeight="1" x14ac:dyDescent="0.25">
      <c r="A55" s="41">
        <v>448</v>
      </c>
      <c r="B55" s="42">
        <v>757</v>
      </c>
      <c r="C55" s="43" t="s">
        <v>19</v>
      </c>
      <c r="D55" s="44" t="s">
        <v>61</v>
      </c>
      <c r="E55" s="29">
        <v>170</v>
      </c>
      <c r="F55" s="14">
        <f t="shared" si="2"/>
        <v>128690</v>
      </c>
    </row>
    <row r="56" spans="1:6" s="13" customFormat="1" ht="37.5" customHeight="1" x14ac:dyDescent="0.25">
      <c r="A56" s="41">
        <v>448</v>
      </c>
      <c r="B56" s="64">
        <v>18</v>
      </c>
      <c r="C56" s="46" t="s">
        <v>19</v>
      </c>
      <c r="D56" s="28" t="s">
        <v>62</v>
      </c>
      <c r="E56" s="29">
        <v>250</v>
      </c>
      <c r="F56" s="14">
        <f t="shared" si="2"/>
        <v>4500</v>
      </c>
    </row>
    <row r="57" spans="1:6" s="13" customFormat="1" ht="37.5" customHeight="1" x14ac:dyDescent="0.25">
      <c r="A57" s="41">
        <v>448</v>
      </c>
      <c r="B57" s="64">
        <v>18</v>
      </c>
      <c r="C57" s="46" t="s">
        <v>19</v>
      </c>
      <c r="D57" s="28" t="s">
        <v>63</v>
      </c>
      <c r="E57" s="29">
        <v>280</v>
      </c>
      <c r="F57" s="14">
        <f t="shared" si="2"/>
        <v>5040</v>
      </c>
    </row>
    <row r="58" spans="1:6" s="4" customFormat="1" ht="29.25" customHeight="1" x14ac:dyDescent="0.25">
      <c r="A58" s="41"/>
      <c r="B58" s="47"/>
      <c r="C58" s="27"/>
      <c r="D58" s="48" t="s">
        <v>10</v>
      </c>
      <c r="E58" s="72"/>
      <c r="F58" s="14">
        <f>SUM(F50:F57)</f>
        <v>505883.8</v>
      </c>
    </row>
    <row r="59" spans="1:6" s="4" customFormat="1" ht="29.25" customHeight="1" x14ac:dyDescent="0.25">
      <c r="A59" s="41"/>
      <c r="B59" s="47"/>
      <c r="C59" s="27"/>
      <c r="D59" s="48"/>
      <c r="E59" s="72"/>
      <c r="F59" s="73"/>
    </row>
    <row r="60" spans="1:6" s="4" customFormat="1" ht="29.25" customHeight="1" x14ac:dyDescent="0.25">
      <c r="A60" s="21" t="s">
        <v>64</v>
      </c>
      <c r="B60" s="56"/>
      <c r="C60" s="23"/>
      <c r="D60" s="65"/>
      <c r="E60" s="74"/>
      <c r="F60" s="73"/>
    </row>
    <row r="61" spans="1:6" s="4" customFormat="1" ht="29.25" customHeight="1" x14ac:dyDescent="0.25">
      <c r="A61" s="41">
        <v>631</v>
      </c>
      <c r="B61" s="42">
        <v>2</v>
      </c>
      <c r="C61" s="43" t="s">
        <v>65</v>
      </c>
      <c r="D61" s="28" t="s">
        <v>66</v>
      </c>
      <c r="E61" s="75">
        <v>7425</v>
      </c>
      <c r="F61" s="14">
        <f t="shared" ref="F61:F62" si="3">+E61*B61</f>
        <v>14850</v>
      </c>
    </row>
    <row r="62" spans="1:6" s="6" customFormat="1" ht="29.25" customHeight="1" x14ac:dyDescent="0.25">
      <c r="A62" s="41" t="s">
        <v>67</v>
      </c>
      <c r="B62" s="42">
        <v>2</v>
      </c>
      <c r="C62" s="43" t="s">
        <v>65</v>
      </c>
      <c r="D62" s="44" t="s">
        <v>68</v>
      </c>
      <c r="E62" s="29">
        <v>1100</v>
      </c>
      <c r="F62" s="14">
        <f t="shared" si="3"/>
        <v>2200</v>
      </c>
    </row>
    <row r="63" spans="1:6" s="18" customFormat="1" ht="29.25" customHeight="1" x14ac:dyDescent="0.25">
      <c r="A63" s="41"/>
      <c r="B63" s="47"/>
      <c r="C63" s="27"/>
      <c r="D63" s="48" t="s">
        <v>10</v>
      </c>
      <c r="E63" s="49"/>
      <c r="F63" s="14">
        <f>SUM(F61:F62)</f>
        <v>17050</v>
      </c>
    </row>
    <row r="64" spans="1:6" s="18" customFormat="1" ht="29.25" customHeight="1" x14ac:dyDescent="0.25">
      <c r="A64" s="41"/>
      <c r="B64" s="47"/>
      <c r="C64" s="27"/>
      <c r="D64" s="48"/>
      <c r="E64" s="49"/>
      <c r="F64" s="14"/>
    </row>
    <row r="65" spans="1:6" s="13" customFormat="1" ht="29.25" customHeight="1" x14ac:dyDescent="0.25">
      <c r="A65" s="21" t="s">
        <v>69</v>
      </c>
      <c r="B65" s="56"/>
      <c r="C65" s="23"/>
      <c r="D65" s="65"/>
      <c r="E65" s="58"/>
      <c r="F65" s="14"/>
    </row>
    <row r="66" spans="1:6" s="13" customFormat="1" ht="29.25" customHeight="1" x14ac:dyDescent="0.25">
      <c r="A66" s="41">
        <v>604</v>
      </c>
      <c r="B66" s="42">
        <v>2</v>
      </c>
      <c r="C66" s="43" t="s">
        <v>65</v>
      </c>
      <c r="D66" s="66" t="s">
        <v>70</v>
      </c>
      <c r="E66" s="29">
        <v>925</v>
      </c>
      <c r="F66" s="14">
        <f t="shared" ref="F66:F68" si="4">+E66*B66</f>
        <v>1850</v>
      </c>
    </row>
    <row r="67" spans="1:6" s="13" customFormat="1" ht="29.25" customHeight="1" x14ac:dyDescent="0.25">
      <c r="A67" s="41">
        <v>638</v>
      </c>
      <c r="B67" s="42">
        <v>3</v>
      </c>
      <c r="C67" s="43" t="s">
        <v>65</v>
      </c>
      <c r="D67" s="66" t="s">
        <v>71</v>
      </c>
      <c r="E67" s="29">
        <v>825</v>
      </c>
      <c r="F67" s="14">
        <f t="shared" si="4"/>
        <v>2475</v>
      </c>
    </row>
    <row r="68" spans="1:6" s="13" customFormat="1" ht="29.25" customHeight="1" x14ac:dyDescent="0.25">
      <c r="A68" s="41">
        <v>638</v>
      </c>
      <c r="B68" s="42">
        <v>7</v>
      </c>
      <c r="C68" s="43" t="s">
        <v>65</v>
      </c>
      <c r="D68" s="66" t="s">
        <v>72</v>
      </c>
      <c r="E68" s="29">
        <v>375</v>
      </c>
      <c r="F68" s="14">
        <f t="shared" si="4"/>
        <v>2625</v>
      </c>
    </row>
    <row r="69" spans="1:6" s="13" customFormat="1" ht="29.25" customHeight="1" x14ac:dyDescent="0.25">
      <c r="A69" s="41"/>
      <c r="B69" s="47"/>
      <c r="C69" s="27"/>
      <c r="D69" s="48" t="s">
        <v>10</v>
      </c>
      <c r="E69" s="49"/>
      <c r="F69" s="14">
        <f>SUM(F66:F68)</f>
        <v>6950</v>
      </c>
    </row>
    <row r="70" spans="1:6" s="13" customFormat="1" ht="28.5" customHeight="1" x14ac:dyDescent="0.25">
      <c r="A70" s="21" t="s">
        <v>73</v>
      </c>
      <c r="B70" s="56"/>
      <c r="C70" s="23"/>
      <c r="D70" s="65"/>
      <c r="E70" s="58"/>
      <c r="F70" s="14"/>
    </row>
    <row r="71" spans="1:6" s="13" customFormat="1" ht="28.5" customHeight="1" x14ac:dyDescent="0.25">
      <c r="A71" s="41">
        <v>642</v>
      </c>
      <c r="B71" s="47">
        <v>1.31</v>
      </c>
      <c r="C71" s="43" t="s">
        <v>74</v>
      </c>
      <c r="D71" s="66" t="s">
        <v>75</v>
      </c>
      <c r="E71" s="29">
        <v>1235</v>
      </c>
      <c r="F71" s="14">
        <f t="shared" ref="F71:F74" si="5">+E71*B71</f>
        <v>1617.8500000000001</v>
      </c>
    </row>
    <row r="72" spans="1:6" s="13" customFormat="1" ht="28.5" customHeight="1" x14ac:dyDescent="0.25">
      <c r="A72" s="41">
        <v>642</v>
      </c>
      <c r="B72" s="47">
        <v>2.63</v>
      </c>
      <c r="C72" s="43" t="s">
        <v>74</v>
      </c>
      <c r="D72" s="66" t="s">
        <v>76</v>
      </c>
      <c r="E72" s="29">
        <v>650</v>
      </c>
      <c r="F72" s="14">
        <f t="shared" si="5"/>
        <v>1709.5</v>
      </c>
    </row>
    <row r="73" spans="1:6" s="13" customFormat="1" ht="28.5" customHeight="1" x14ac:dyDescent="0.25">
      <c r="A73" s="41">
        <v>644</v>
      </c>
      <c r="B73" s="42">
        <v>2</v>
      </c>
      <c r="C73" s="43" t="s">
        <v>65</v>
      </c>
      <c r="D73" s="66" t="s">
        <v>83</v>
      </c>
      <c r="E73" s="29">
        <v>315</v>
      </c>
      <c r="F73" s="14">
        <f t="shared" si="5"/>
        <v>630</v>
      </c>
    </row>
    <row r="74" spans="1:6" s="13" customFormat="1" ht="28.5" customHeight="1" x14ac:dyDescent="0.25">
      <c r="A74" s="41">
        <v>644</v>
      </c>
      <c r="B74" s="42">
        <v>80</v>
      </c>
      <c r="C74" s="43" t="s">
        <v>11</v>
      </c>
      <c r="D74" s="66" t="s">
        <v>77</v>
      </c>
      <c r="E74" s="29">
        <v>11</v>
      </c>
      <c r="F74" s="14">
        <f t="shared" si="5"/>
        <v>880</v>
      </c>
    </row>
    <row r="75" spans="1:6" s="13" customFormat="1" ht="28.5" customHeight="1" x14ac:dyDescent="0.25">
      <c r="A75" s="41"/>
      <c r="B75" s="47"/>
      <c r="C75" s="27"/>
      <c r="D75" s="48" t="s">
        <v>10</v>
      </c>
      <c r="E75" s="49"/>
      <c r="F75" s="14">
        <f>SUM(F71:F74)</f>
        <v>4837.3500000000004</v>
      </c>
    </row>
    <row r="76" spans="1:6" s="13" customFormat="1" ht="28.5" customHeight="1" x14ac:dyDescent="0.25">
      <c r="A76" s="41"/>
      <c r="B76" s="47"/>
      <c r="C76" s="43"/>
      <c r="D76" s="28"/>
      <c r="E76" s="55"/>
      <c r="F76" s="14"/>
    </row>
    <row r="77" spans="1:6" s="13" customFormat="1" ht="28.5" customHeight="1" x14ac:dyDescent="0.25">
      <c r="A77" s="21" t="s">
        <v>78</v>
      </c>
      <c r="B77" s="50"/>
      <c r="C77" s="52"/>
      <c r="D77" s="67"/>
      <c r="E77" s="53"/>
      <c r="F77" s="14"/>
    </row>
    <row r="78" spans="1:6" s="13" customFormat="1" ht="28.5" customHeight="1" x14ac:dyDescent="0.25">
      <c r="A78" s="41">
        <v>614</v>
      </c>
      <c r="B78" s="42">
        <v>1</v>
      </c>
      <c r="C78" s="43" t="s">
        <v>79</v>
      </c>
      <c r="D78" s="28" t="s">
        <v>80</v>
      </c>
      <c r="E78" s="29">
        <v>52000</v>
      </c>
      <c r="F78" s="14">
        <f t="shared" ref="F78" si="6">+E78*B78</f>
        <v>52000</v>
      </c>
    </row>
    <row r="79" spans="1:6" s="13" customFormat="1" ht="36.75" customHeight="1" x14ac:dyDescent="0.25">
      <c r="A79" s="41"/>
      <c r="B79" s="47"/>
      <c r="C79" s="27"/>
      <c r="D79" s="48" t="s">
        <v>10</v>
      </c>
      <c r="E79" s="49"/>
      <c r="F79" s="14">
        <f>+F78</f>
        <v>52000</v>
      </c>
    </row>
    <row r="80" spans="1:6" s="13" customFormat="1" ht="28.5" customHeight="1" x14ac:dyDescent="0.25">
      <c r="A80" s="41"/>
      <c r="B80" s="47"/>
      <c r="C80" s="27"/>
      <c r="D80" s="48"/>
      <c r="E80" s="49"/>
      <c r="F80" s="14"/>
    </row>
    <row r="81" spans="1:6" s="13" customFormat="1" ht="28.5" customHeight="1" x14ac:dyDescent="0.25">
      <c r="A81" s="21" t="s">
        <v>8</v>
      </c>
      <c r="B81" s="50"/>
      <c r="C81" s="52"/>
      <c r="D81" s="67"/>
      <c r="E81" s="53"/>
      <c r="F81" s="14"/>
    </row>
    <row r="82" spans="1:6" s="13" customFormat="1" ht="37.5" customHeight="1" x14ac:dyDescent="0.25">
      <c r="A82" s="25">
        <v>103.05</v>
      </c>
      <c r="B82" s="26">
        <v>1</v>
      </c>
      <c r="C82" s="43" t="s">
        <v>15</v>
      </c>
      <c r="D82" s="28" t="s">
        <v>81</v>
      </c>
      <c r="E82" s="29">
        <v>4500</v>
      </c>
      <c r="F82" s="14">
        <f t="shared" ref="F82" si="7">+E82*B82</f>
        <v>4500</v>
      </c>
    </row>
    <row r="83" spans="1:6" s="13" customFormat="1" ht="28.5" customHeight="1" x14ac:dyDescent="0.25">
      <c r="A83" s="41"/>
      <c r="B83" s="47"/>
      <c r="C83" s="27"/>
      <c r="D83" s="48" t="s">
        <v>10</v>
      </c>
      <c r="E83" s="49"/>
      <c r="F83" s="14">
        <f>+F82</f>
        <v>4500</v>
      </c>
    </row>
    <row r="84" spans="1:6" s="13" customFormat="1" ht="42.75" customHeight="1" x14ac:dyDescent="0.25">
      <c r="A84" s="68"/>
      <c r="B84" s="69"/>
      <c r="C84" s="70"/>
      <c r="D84" s="60"/>
      <c r="E84" s="71" t="s">
        <v>82</v>
      </c>
      <c r="F84" s="14">
        <f>+F25+F35+F48+F58+F63+F69+F75+F79+F82</f>
        <v>893190.15</v>
      </c>
    </row>
  </sheetData>
  <mergeCells count="3">
    <mergeCell ref="A1:F1"/>
    <mergeCell ref="C2:D2"/>
    <mergeCell ref="A3:D3"/>
  </mergeCells>
  <phoneticPr fontId="0" type="noConversion"/>
  <pageMargins left="0" right="0" top="0.25" bottom="0" header="0.5" footer="0.5"/>
  <pageSetup scale="73" fitToHeight="0" orientation="portrait" r:id="rId1"/>
  <headerFooter alignWithMargins="0"/>
  <rowBreaks count="2" manualBreakCount="2">
    <brk id="36" max="5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2022-03-10T13:54:20Z</cp:lastPrinted>
  <dcterms:created xsi:type="dcterms:W3CDTF">1999-04-07T19:03:50Z</dcterms:created>
  <dcterms:modified xsi:type="dcterms:W3CDTF">2022-03-10T14:20:10Z</dcterms:modified>
</cp:coreProperties>
</file>