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veryone\Front Office\EXCEL\Bid Tabs\"/>
    </mc:Choice>
  </mc:AlternateContent>
  <bookViews>
    <workbookView xWindow="285" yWindow="105" windowWidth="13635" windowHeight="13215"/>
  </bookViews>
  <sheets>
    <sheet name="A" sheetId="1" r:id="rId1"/>
  </sheets>
  <definedNames>
    <definedName name="_xlnm.Print_Area" localSheetId="0">A!$A$1:$F$189</definedName>
  </definedNames>
  <calcPr calcId="162913"/>
</workbook>
</file>

<file path=xl/calcChain.xml><?xml version="1.0" encoding="utf-8"?>
<calcChain xmlns="http://schemas.openxmlformats.org/spreadsheetml/2006/main">
  <c r="F187" i="1" l="1"/>
  <c r="F186" i="1"/>
  <c r="F188" i="1" s="1"/>
  <c r="F182" i="1"/>
  <c r="F183" i="1" s="1"/>
  <c r="F178" i="1"/>
  <c r="F177" i="1"/>
  <c r="F179" i="1" s="1"/>
  <c r="F173" i="1"/>
  <c r="F172" i="1"/>
  <c r="F171" i="1"/>
  <c r="F170" i="1"/>
  <c r="F169" i="1"/>
  <c r="F168" i="1"/>
  <c r="F167" i="1"/>
  <c r="F166" i="1"/>
  <c r="F165" i="1"/>
  <c r="F164" i="1"/>
  <c r="F163" i="1"/>
  <c r="F159" i="1"/>
  <c r="F158" i="1"/>
  <c r="F157" i="1"/>
  <c r="F156" i="1"/>
  <c r="F155" i="1"/>
  <c r="F160" i="1" s="1"/>
  <c r="F151" i="1"/>
  <c r="F150" i="1"/>
  <c r="F152" i="1" s="1"/>
  <c r="F146" i="1"/>
  <c r="F145" i="1"/>
  <c r="F144" i="1"/>
  <c r="F143" i="1"/>
  <c r="F139" i="1"/>
  <c r="F138" i="1"/>
  <c r="F137" i="1"/>
  <c r="F136" i="1"/>
  <c r="F135" i="1"/>
  <c r="F134" i="1"/>
  <c r="F125" i="1"/>
  <c r="F124" i="1"/>
  <c r="F126" i="1" s="1"/>
  <c r="F120" i="1"/>
  <c r="F121" i="1" s="1"/>
  <c r="F116" i="1"/>
  <c r="F115" i="1"/>
  <c r="F111" i="1"/>
  <c r="F110" i="1"/>
  <c r="F109" i="1"/>
  <c r="F108" i="1"/>
  <c r="F107" i="1"/>
  <c r="F106" i="1"/>
  <c r="F105" i="1"/>
  <c r="F104" i="1"/>
  <c r="F103" i="1"/>
  <c r="F102" i="1"/>
  <c r="F101" i="1"/>
  <c r="F97" i="1"/>
  <c r="F96" i="1"/>
  <c r="F95" i="1"/>
  <c r="F94" i="1"/>
  <c r="F93" i="1"/>
  <c r="F98" i="1" s="1"/>
  <c r="F89" i="1"/>
  <c r="F88" i="1"/>
  <c r="F84" i="1"/>
  <c r="F83" i="1"/>
  <c r="F82" i="1"/>
  <c r="F81" i="1"/>
  <c r="F77" i="1"/>
  <c r="F76" i="1"/>
  <c r="F75" i="1"/>
  <c r="F74" i="1"/>
  <c r="F73" i="1"/>
  <c r="F72" i="1"/>
  <c r="F174" i="1" l="1"/>
  <c r="F147" i="1"/>
  <c r="F140" i="1"/>
  <c r="F117" i="1"/>
  <c r="F112" i="1"/>
  <c r="F90" i="1"/>
  <c r="F85" i="1"/>
  <c r="F78" i="1"/>
  <c r="F189" i="1"/>
  <c r="F49" i="1"/>
  <c r="F54" i="1"/>
  <c r="F53" i="1"/>
  <c r="F48" i="1"/>
  <c r="F47" i="1"/>
  <c r="F46" i="1"/>
  <c r="F45" i="1"/>
  <c r="F44" i="1"/>
  <c r="F43" i="1"/>
  <c r="F42" i="1"/>
  <c r="F41" i="1"/>
  <c r="F40" i="1"/>
  <c r="F39" i="1"/>
  <c r="F35" i="1"/>
  <c r="F34" i="1"/>
  <c r="F33" i="1"/>
  <c r="F32" i="1"/>
  <c r="F31" i="1"/>
  <c r="F27" i="1"/>
  <c r="F26" i="1"/>
  <c r="F127" i="1" l="1"/>
  <c r="F50" i="1"/>
  <c r="F36" i="1"/>
  <c r="F28" i="1"/>
  <c r="F55" i="1"/>
  <c r="F63" i="1"/>
  <c r="F62" i="1"/>
  <c r="F58" i="1"/>
  <c r="F59" i="1" s="1"/>
  <c r="F11" i="1" l="1"/>
  <c r="F12" i="1"/>
  <c r="F13" i="1"/>
  <c r="F14" i="1"/>
  <c r="F15" i="1"/>
  <c r="F19" i="1"/>
  <c r="F20" i="1"/>
  <c r="F21" i="1"/>
  <c r="F22" i="1"/>
  <c r="F23" i="1" l="1"/>
  <c r="F10" i="1"/>
  <c r="F16" i="1" s="1"/>
  <c r="F64" i="1" l="1"/>
  <c r="F65" i="1" s="1"/>
</calcChain>
</file>

<file path=xl/sharedStrings.xml><?xml version="1.0" encoding="utf-8"?>
<sst xmlns="http://schemas.openxmlformats.org/spreadsheetml/2006/main" count="285" uniqueCount="71">
  <si>
    <t>Contractor:</t>
  </si>
  <si>
    <t>Unit Price</t>
  </si>
  <si>
    <t>Total</t>
  </si>
  <si>
    <t>Unit</t>
  </si>
  <si>
    <t>Description</t>
  </si>
  <si>
    <t>Item #</t>
  </si>
  <si>
    <t>Quantities</t>
  </si>
  <si>
    <t xml:space="preserve">Engineer's Estimate: </t>
  </si>
  <si>
    <t>MISCELLANEOUS</t>
  </si>
  <si>
    <t>ROADWAY</t>
  </si>
  <si>
    <t>Subtotal</t>
  </si>
  <si>
    <t>Excavation</t>
  </si>
  <si>
    <t>Sq. Yd.</t>
  </si>
  <si>
    <t>Subgrade Compaction</t>
  </si>
  <si>
    <t>EROSION CONTROL</t>
  </si>
  <si>
    <t>Ton</t>
  </si>
  <si>
    <t>Commercial Fertilizer</t>
  </si>
  <si>
    <t>DRAINAGE</t>
  </si>
  <si>
    <t>4" Conduit, Type C, 707.45</t>
  </si>
  <si>
    <t>6" Conduit, Type C, 707.45</t>
  </si>
  <si>
    <t>PAVEMENT</t>
  </si>
  <si>
    <t>Asphalt Concrete Base</t>
  </si>
  <si>
    <t>Aggregate Base</t>
  </si>
  <si>
    <t>Tack Coat</t>
  </si>
  <si>
    <t>Stabilized Crushed Aggregate</t>
  </si>
  <si>
    <t>Each</t>
  </si>
  <si>
    <t>MAINTENANCE OF TRAFFIC</t>
  </si>
  <si>
    <t>Maintaining Traffic, As Per Plan</t>
  </si>
  <si>
    <t xml:space="preserve"> CONSTRUCTION ESTIMATE OF COST </t>
  </si>
  <si>
    <t xml:space="preserve">TABULATION SHEET - BARDSHAR ROAD CULVERT MA-209 REPLACEMENT
</t>
  </si>
  <si>
    <t>Bid Date:    September 7, 2022 @ 9:30 a.m.</t>
  </si>
  <si>
    <t>L.S.</t>
  </si>
  <si>
    <t>Clearning and Grubbing</t>
  </si>
  <si>
    <t>SPECIAL</t>
  </si>
  <si>
    <t>Foot</t>
  </si>
  <si>
    <t>Fill and Plug Existing Conduit</t>
  </si>
  <si>
    <t>Pipe Removed Over 24"</t>
  </si>
  <si>
    <t xml:space="preserve">Cu. Yd. </t>
  </si>
  <si>
    <t>Embankment, As Per Plan</t>
  </si>
  <si>
    <t>Rock Channel Protection, Type C, w/ Aggregate Filter</t>
  </si>
  <si>
    <t>Seeding and Mulching</t>
  </si>
  <si>
    <t>Erosion Control</t>
  </si>
  <si>
    <t>Gallon</t>
  </si>
  <si>
    <t>Asphalt Concrete Intermediate Course, Type 2, (448), PG64-22</t>
  </si>
  <si>
    <t>STRUCTURES UNDER 20' SPAN</t>
  </si>
  <si>
    <t>Cofferdams and Excavation Bracing</t>
  </si>
  <si>
    <t>Unclassified Excavation</t>
  </si>
  <si>
    <t>Lbs.</t>
  </si>
  <si>
    <t>Epoxy Coated Reinforcing</t>
  </si>
  <si>
    <t>Class C Concrete, Footing</t>
  </si>
  <si>
    <t>Class C Concrete, Headwall Not Including Footing</t>
  </si>
  <si>
    <t>Sealing of Concrete Surfaces (Epoxy Urethane)</t>
  </si>
  <si>
    <t>Type 2 Waterproofing</t>
  </si>
  <si>
    <t>Pourous Backfill with Filter Fabric</t>
  </si>
  <si>
    <t>6" Pipe, 707.41, Including Specials</t>
  </si>
  <si>
    <t>6" Pipe, 707.45, Including Specials</t>
  </si>
  <si>
    <t>8' X 6' Conduit, Type A, 706.05, As Per Plan</t>
  </si>
  <si>
    <t>WATER WORK</t>
  </si>
  <si>
    <t>12" Cutting in Sleeve, Valve and Valve Box</t>
  </si>
  <si>
    <t>Premium for Contract Performance Bond/ Maint. Bond</t>
  </si>
  <si>
    <t>Construction Layout Stakes, As Per Plan</t>
  </si>
  <si>
    <t>Great Lakes Demolition Company, LLC</t>
  </si>
  <si>
    <t>1787 N State Route 510</t>
  </si>
  <si>
    <t>Vickery, Ohio 43464</t>
  </si>
  <si>
    <t>12" Water Main, Polyvinyl Chloride Pipe and Fittings, AWWA C-600 DR-18</t>
  </si>
  <si>
    <t>Kwest  Group</t>
  </si>
  <si>
    <t>8305 Fremont Pike</t>
  </si>
  <si>
    <t>Perrysburg, Ohio  43551</t>
  </si>
  <si>
    <t>Eclipse Co, LLC</t>
  </si>
  <si>
    <t>11554 E Washington St</t>
  </si>
  <si>
    <t>Chagrin Falls, Ohio 44023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</si>
</sst>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00"/>
  </numFmts>
  <fonts count="8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Fill="1" applyBorder="1" applyProtection="1"/>
    <xf numFmtId="15" fontId="3" fillId="0" borderId="0" xfId="0" applyNumberFormat="1" applyFont="1" applyFill="1" applyBorder="1" applyProtection="1"/>
    <xf numFmtId="0" fontId="3" fillId="0" borderId="1" xfId="0" applyFont="1" applyFill="1" applyBorder="1" applyProtection="1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44" fontId="2" fillId="0" borderId="0" xfId="1" applyFont="1" applyFill="1" applyBorder="1" applyProtection="1"/>
    <xf numFmtId="44" fontId="3" fillId="0" borderId="0" xfId="1" applyFont="1" applyFill="1" applyBorder="1" applyProtection="1"/>
    <xf numFmtId="44" fontId="1" fillId="0" borderId="0" xfId="1" applyFont="1"/>
    <xf numFmtId="44" fontId="3" fillId="0" borderId="0" xfId="1" quotePrefix="1" applyFont="1" applyFill="1" applyBorder="1" applyProtection="1"/>
    <xf numFmtId="44" fontId="2" fillId="0" borderId="2" xfId="1" applyFont="1" applyFill="1" applyBorder="1" applyAlignment="1" applyProtection="1">
      <alignment horizontal="center"/>
    </xf>
    <xf numFmtId="44" fontId="0" fillId="0" borderId="0" xfId="1" applyFont="1"/>
    <xf numFmtId="0" fontId="2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Protection="1"/>
    <xf numFmtId="0" fontId="1" fillId="0" borderId="0" xfId="0" applyFont="1" applyAlignment="1"/>
    <xf numFmtId="0" fontId="4" fillId="0" borderId="0" xfId="0" applyFont="1" applyFill="1" applyBorder="1" applyAlignment="1" applyProtection="1">
      <alignment horizontal="left"/>
    </xf>
    <xf numFmtId="8" fontId="3" fillId="0" borderId="0" xfId="1" quotePrefix="1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4" fontId="2" fillId="0" borderId="2" xfId="1" applyFont="1" applyFill="1" applyBorder="1" applyAlignment="1" applyProtection="1">
      <alignment horizontal="center" vertical="center"/>
    </xf>
    <xf numFmtId="44" fontId="3" fillId="0" borderId="2" xfId="1" applyFont="1" applyFill="1" applyBorder="1" applyProtection="1"/>
    <xf numFmtId="0" fontId="1" fillId="0" borderId="0" xfId="0" applyFont="1" applyFill="1" applyBorder="1"/>
    <xf numFmtId="15" fontId="3" fillId="0" borderId="3" xfId="0" applyNumberFormat="1" applyFont="1" applyFill="1" applyBorder="1" applyProtection="1"/>
    <xf numFmtId="0" fontId="3" fillId="0" borderId="3" xfId="0" applyFont="1" applyFill="1" applyBorder="1" applyProtection="1"/>
    <xf numFmtId="0" fontId="1" fillId="0" borderId="3" xfId="0" applyFont="1" applyFill="1" applyBorder="1"/>
    <xf numFmtId="44" fontId="3" fillId="0" borderId="3" xfId="1" applyFont="1" applyFill="1" applyBorder="1" applyProtection="1"/>
    <xf numFmtId="0" fontId="1" fillId="0" borderId="1" xfId="0" applyFont="1" applyFill="1" applyBorder="1"/>
    <xf numFmtId="44" fontId="3" fillId="0" borderId="1" xfId="1" applyFont="1" applyFill="1" applyBorder="1" applyProtection="1"/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</xf>
    <xf numFmtId="44" fontId="2" fillId="0" borderId="5" xfId="1" applyFont="1" applyFill="1" applyBorder="1" applyAlignment="1" applyProtection="1">
      <alignment horizontal="center"/>
    </xf>
    <xf numFmtId="44" fontId="2" fillId="0" borderId="6" xfId="1" applyFont="1" applyFill="1" applyBorder="1" applyAlignment="1" applyProtection="1">
      <alignment horizontal="center"/>
    </xf>
    <xf numFmtId="0" fontId="1" fillId="0" borderId="3" xfId="0" applyFont="1" applyBorder="1"/>
    <xf numFmtId="0" fontId="2" fillId="0" borderId="2" xfId="2" applyFont="1" applyBorder="1" applyAlignment="1" applyProtection="1">
      <alignment horizontal="center"/>
    </xf>
    <xf numFmtId="0" fontId="2" fillId="0" borderId="2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/>
    </xf>
    <xf numFmtId="44" fontId="6" fillId="0" borderId="2" xfId="0" applyNumberFormat="1" applyFont="1" applyBorder="1" applyAlignment="1">
      <alignment horizontal="centerContinuous"/>
    </xf>
    <xf numFmtId="0" fontId="2" fillId="0" borderId="2" xfId="2" applyFont="1" applyBorder="1" applyAlignment="1" applyProtection="1">
      <alignment horizontal="left"/>
    </xf>
    <xf numFmtId="44" fontId="7" fillId="0" borderId="2" xfId="0" applyNumberFormat="1" applyFont="1" applyBorder="1"/>
    <xf numFmtId="44" fontId="2" fillId="0" borderId="2" xfId="1" applyFont="1" applyBorder="1" applyAlignment="1" applyProtection="1"/>
    <xf numFmtId="1" fontId="1" fillId="0" borderId="2" xfId="0" applyNumberFormat="1" applyFont="1" applyBorder="1" applyAlignment="1">
      <alignment horizontal="center"/>
    </xf>
    <xf numFmtId="0" fontId="2" fillId="0" borderId="2" xfId="2" applyFont="1" applyBorder="1" applyProtection="1"/>
    <xf numFmtId="164" fontId="1" fillId="0" borderId="2" xfId="0" applyNumberFormat="1" applyFont="1" applyBorder="1" applyAlignment="1">
      <alignment horizontal="center"/>
    </xf>
    <xf numFmtId="44" fontId="3" fillId="0" borderId="2" xfId="3" applyFont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center"/>
      <protection locked="0"/>
    </xf>
    <xf numFmtId="165" fontId="2" fillId="0" borderId="2" xfId="2" applyNumberFormat="1" applyFont="1" applyBorder="1" applyAlignment="1" applyProtection="1">
      <alignment horizontal="center"/>
      <protection locked="0"/>
    </xf>
    <xf numFmtId="164" fontId="2" fillId="0" borderId="2" xfId="2" applyNumberFormat="1" applyFont="1" applyBorder="1" applyAlignment="1" applyProtection="1">
      <alignment horizontal="center"/>
      <protection locked="0"/>
    </xf>
    <xf numFmtId="44" fontId="6" fillId="0" borderId="2" xfId="0" applyNumberFormat="1" applyFont="1" applyBorder="1"/>
    <xf numFmtId="164" fontId="3" fillId="0" borderId="2" xfId="2" applyNumberFormat="1" applyFont="1" applyBorder="1" applyAlignment="1" applyProtection="1">
      <alignment horizontal="center"/>
      <protection locked="0"/>
    </xf>
    <xf numFmtId="0" fontId="2" fillId="0" borderId="2" xfId="2" applyFont="1" applyBorder="1" applyAlignment="1" applyProtection="1">
      <alignment wrapText="1"/>
    </xf>
    <xf numFmtId="44" fontId="6" fillId="0" borderId="2" xfId="0" applyNumberFormat="1" applyFont="1" applyBorder="1" applyAlignment="1">
      <alignment horizontal="centerContinuous" vertical="top"/>
    </xf>
    <xf numFmtId="44" fontId="2" fillId="0" borderId="2" xfId="1" applyFont="1" applyBorder="1" applyAlignment="1" applyProtection="1">
      <alignment wrapText="1"/>
    </xf>
    <xf numFmtId="0" fontId="1" fillId="0" borderId="0" xfId="0" applyFont="1" applyAlignment="1">
      <alignment wrapText="1"/>
    </xf>
    <xf numFmtId="0" fontId="7" fillId="0" borderId="2" xfId="0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>
      <alignment horizontal="right"/>
    </xf>
    <xf numFmtId="44" fontId="6" fillId="0" borderId="2" xfId="0" applyNumberFormat="1" applyFont="1" applyBorder="1" applyAlignment="1">
      <alignment horizontal="right"/>
    </xf>
  </cellXfs>
  <cellStyles count="4">
    <cellStyle name="Currency" xfId="1" builtinId="4"/>
    <cellStyle name="Currency 2" xf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F189"/>
  <sheetViews>
    <sheetView tabSelected="1" defaultGridColor="0" topLeftCell="A163" colorId="22" zoomScale="75" zoomScaleNormal="50" workbookViewId="0">
      <selection activeCell="A161" sqref="A161:XFD161"/>
    </sheetView>
  </sheetViews>
  <sheetFormatPr defaultColWidth="9.6640625" defaultRowHeight="15" x14ac:dyDescent="0.2"/>
  <cols>
    <col min="1" max="1" width="10.77734375" customWidth="1"/>
    <col min="2" max="2" width="12.109375" customWidth="1"/>
    <col min="3" max="3" width="9.6640625" customWidth="1"/>
    <col min="4" max="4" width="52.109375" customWidth="1"/>
    <col min="5" max="6" width="18" style="12" customWidth="1"/>
  </cols>
  <sheetData>
    <row r="1" spans="1:6" s="17" customFormat="1" ht="26.25" customHeight="1" x14ac:dyDescent="0.2">
      <c r="A1" s="18" t="s">
        <v>29</v>
      </c>
      <c r="B1" s="18"/>
      <c r="C1" s="18"/>
      <c r="D1" s="18"/>
      <c r="E1" s="18"/>
      <c r="F1" s="18"/>
    </row>
    <row r="2" spans="1:6" s="4" customFormat="1" ht="24" customHeight="1" x14ac:dyDescent="0.25">
      <c r="A2" s="1" t="s">
        <v>7</v>
      </c>
      <c r="B2" s="1"/>
      <c r="C2" s="19">
        <v>240500</v>
      </c>
      <c r="D2" s="19"/>
      <c r="E2" s="7"/>
      <c r="F2" s="8"/>
    </row>
    <row r="3" spans="1:6" s="4" customFormat="1" ht="24" customHeight="1" x14ac:dyDescent="0.25">
      <c r="A3" s="20" t="s">
        <v>30</v>
      </c>
      <c r="B3" s="20"/>
      <c r="C3" s="20"/>
      <c r="D3" s="20"/>
      <c r="E3" s="9"/>
      <c r="F3" s="9"/>
    </row>
    <row r="4" spans="1:6" s="4" customFormat="1" ht="21" customHeight="1" x14ac:dyDescent="0.25">
      <c r="A4" s="1"/>
      <c r="B4" s="2"/>
      <c r="C4" s="1"/>
      <c r="D4" s="5"/>
      <c r="E4" s="8" t="s">
        <v>0</v>
      </c>
    </row>
    <row r="5" spans="1:6" s="4" customFormat="1" ht="21" customHeight="1" x14ac:dyDescent="0.25">
      <c r="A5" s="1"/>
      <c r="B5" s="1"/>
      <c r="C5" s="1"/>
      <c r="D5" s="5"/>
      <c r="E5" s="8" t="s">
        <v>61</v>
      </c>
      <c r="F5" s="8"/>
    </row>
    <row r="6" spans="1:6" s="4" customFormat="1" ht="21" customHeight="1" x14ac:dyDescent="0.25">
      <c r="A6" s="1"/>
      <c r="B6" s="1"/>
      <c r="C6" s="1"/>
      <c r="D6" s="5"/>
      <c r="E6" s="10" t="s">
        <v>62</v>
      </c>
      <c r="F6" s="8"/>
    </row>
    <row r="7" spans="1:6" s="4" customFormat="1" ht="21" customHeight="1" x14ac:dyDescent="0.25">
      <c r="A7" s="1"/>
      <c r="B7" s="3"/>
      <c r="C7" s="1"/>
      <c r="D7" s="5"/>
      <c r="E7" s="8" t="s">
        <v>63</v>
      </c>
      <c r="F7" s="8"/>
    </row>
    <row r="8" spans="1:6" s="6" customFormat="1" ht="24" customHeight="1" x14ac:dyDescent="0.2">
      <c r="A8" s="13" t="s">
        <v>5</v>
      </c>
      <c r="B8" s="14" t="s">
        <v>6</v>
      </c>
      <c r="C8" s="14" t="s">
        <v>3</v>
      </c>
      <c r="D8" s="13" t="s">
        <v>4</v>
      </c>
      <c r="E8" s="11" t="s">
        <v>1</v>
      </c>
      <c r="F8" s="11" t="s">
        <v>2</v>
      </c>
    </row>
    <row r="9" spans="1:6" s="15" customFormat="1" ht="24.75" customHeight="1" x14ac:dyDescent="0.25">
      <c r="A9" s="36"/>
      <c r="B9" s="37"/>
      <c r="C9" s="37"/>
      <c r="D9" s="38" t="s">
        <v>9</v>
      </c>
      <c r="E9" s="39"/>
      <c r="F9" s="21"/>
    </row>
    <row r="10" spans="1:6" s="17" customFormat="1" ht="24.75" customHeight="1" x14ac:dyDescent="0.2">
      <c r="A10" s="36">
        <v>201</v>
      </c>
      <c r="B10" s="37">
        <v>1</v>
      </c>
      <c r="C10" s="37" t="s">
        <v>31</v>
      </c>
      <c r="D10" s="40" t="s">
        <v>32</v>
      </c>
      <c r="E10" s="41">
        <v>1500</v>
      </c>
      <c r="F10" s="42">
        <f>+E10*B10</f>
        <v>1500</v>
      </c>
    </row>
    <row r="11" spans="1:6" s="17" customFormat="1" ht="24.75" customHeight="1" x14ac:dyDescent="0.2">
      <c r="A11" s="36" t="s">
        <v>33</v>
      </c>
      <c r="B11" s="37">
        <v>100</v>
      </c>
      <c r="C11" s="37" t="s">
        <v>34</v>
      </c>
      <c r="D11" s="40" t="s">
        <v>35</v>
      </c>
      <c r="E11" s="41">
        <v>50</v>
      </c>
      <c r="F11" s="42">
        <f t="shared" ref="F11:F22" si="0">+E11*B11</f>
        <v>5000</v>
      </c>
    </row>
    <row r="12" spans="1:6" s="17" customFormat="1" ht="24.75" customHeight="1" x14ac:dyDescent="0.2">
      <c r="A12" s="36">
        <v>202</v>
      </c>
      <c r="B12" s="37">
        <v>50</v>
      </c>
      <c r="C12" s="37" t="s">
        <v>34</v>
      </c>
      <c r="D12" s="40" t="s">
        <v>36</v>
      </c>
      <c r="E12" s="41">
        <v>250</v>
      </c>
      <c r="F12" s="42">
        <f t="shared" si="0"/>
        <v>12500</v>
      </c>
    </row>
    <row r="13" spans="1:6" s="17" customFormat="1" ht="24.75" customHeight="1" x14ac:dyDescent="0.2">
      <c r="A13" s="36">
        <v>203</v>
      </c>
      <c r="B13" s="43">
        <v>221</v>
      </c>
      <c r="C13" s="37" t="s">
        <v>37</v>
      </c>
      <c r="D13" s="44" t="s">
        <v>11</v>
      </c>
      <c r="E13" s="41">
        <v>25</v>
      </c>
      <c r="F13" s="42">
        <f t="shared" si="0"/>
        <v>5525</v>
      </c>
    </row>
    <row r="14" spans="1:6" s="17" customFormat="1" ht="24.75" customHeight="1" x14ac:dyDescent="0.2">
      <c r="A14" s="36">
        <v>203</v>
      </c>
      <c r="B14" s="43">
        <v>27</v>
      </c>
      <c r="C14" s="37" t="s">
        <v>37</v>
      </c>
      <c r="D14" s="44" t="s">
        <v>38</v>
      </c>
      <c r="E14" s="41">
        <v>40</v>
      </c>
      <c r="F14" s="42">
        <f t="shared" si="0"/>
        <v>1080</v>
      </c>
    </row>
    <row r="15" spans="1:6" s="17" customFormat="1" ht="24.75" customHeight="1" x14ac:dyDescent="0.2">
      <c r="A15" s="36">
        <v>204</v>
      </c>
      <c r="B15" s="43">
        <v>258</v>
      </c>
      <c r="C15" s="37" t="s">
        <v>12</v>
      </c>
      <c r="D15" s="44" t="s">
        <v>13</v>
      </c>
      <c r="E15" s="41">
        <v>4</v>
      </c>
      <c r="F15" s="42">
        <f t="shared" si="0"/>
        <v>1032</v>
      </c>
    </row>
    <row r="16" spans="1:6" s="17" customFormat="1" ht="24.75" customHeight="1" x14ac:dyDescent="0.25">
      <c r="A16" s="36"/>
      <c r="B16" s="45"/>
      <c r="C16" s="37"/>
      <c r="D16" s="46" t="s">
        <v>10</v>
      </c>
      <c r="E16" s="41"/>
      <c r="F16" s="42">
        <f>SUM(F10:F15)</f>
        <v>26637</v>
      </c>
    </row>
    <row r="17" spans="1:6" s="17" customFormat="1" ht="24.75" customHeight="1" x14ac:dyDescent="0.2">
      <c r="A17" s="36"/>
      <c r="B17" s="45"/>
      <c r="C17" s="37"/>
      <c r="D17" s="44"/>
      <c r="E17" s="41"/>
      <c r="F17" s="42"/>
    </row>
    <row r="18" spans="1:6" s="17" customFormat="1" ht="24.75" customHeight="1" x14ac:dyDescent="0.25">
      <c r="A18" s="36"/>
      <c r="B18" s="45"/>
      <c r="C18" s="37"/>
      <c r="D18" s="38" t="s">
        <v>14</v>
      </c>
      <c r="E18" s="41"/>
      <c r="F18" s="42"/>
    </row>
    <row r="19" spans="1:6" s="17" customFormat="1" ht="24.75" customHeight="1" x14ac:dyDescent="0.2">
      <c r="A19" s="36">
        <v>601</v>
      </c>
      <c r="B19" s="43">
        <v>33</v>
      </c>
      <c r="C19" s="37" t="s">
        <v>15</v>
      </c>
      <c r="D19" s="40" t="s">
        <v>39</v>
      </c>
      <c r="E19" s="41">
        <v>65</v>
      </c>
      <c r="F19" s="42">
        <f t="shared" si="0"/>
        <v>2145</v>
      </c>
    </row>
    <row r="20" spans="1:6" s="17" customFormat="1" ht="24.75" customHeight="1" x14ac:dyDescent="0.2">
      <c r="A20" s="36">
        <v>659</v>
      </c>
      <c r="B20" s="47">
        <v>1000</v>
      </c>
      <c r="C20" s="37" t="s">
        <v>12</v>
      </c>
      <c r="D20" s="44" t="s">
        <v>40</v>
      </c>
      <c r="E20" s="41">
        <v>4</v>
      </c>
      <c r="F20" s="42">
        <f t="shared" si="0"/>
        <v>4000</v>
      </c>
    </row>
    <row r="21" spans="1:6" s="17" customFormat="1" ht="24.75" customHeight="1" x14ac:dyDescent="0.2">
      <c r="A21" s="36">
        <v>659</v>
      </c>
      <c r="B21" s="48">
        <v>0.13500000000000001</v>
      </c>
      <c r="C21" s="37" t="s">
        <v>15</v>
      </c>
      <c r="D21" s="44" t="s">
        <v>16</v>
      </c>
      <c r="E21" s="41">
        <v>1000</v>
      </c>
      <c r="F21" s="42">
        <f t="shared" si="0"/>
        <v>135</v>
      </c>
    </row>
    <row r="22" spans="1:6" s="17" customFormat="1" ht="24.75" customHeight="1" x14ac:dyDescent="0.2">
      <c r="A22" s="36">
        <v>832</v>
      </c>
      <c r="B22" s="47">
        <v>1500</v>
      </c>
      <c r="C22" s="37" t="s">
        <v>25</v>
      </c>
      <c r="D22" s="44" t="s">
        <v>41</v>
      </c>
      <c r="E22" s="41">
        <v>1</v>
      </c>
      <c r="F22" s="42">
        <f t="shared" si="0"/>
        <v>1500</v>
      </c>
    </row>
    <row r="23" spans="1:6" s="17" customFormat="1" ht="24.75" customHeight="1" x14ac:dyDescent="0.25">
      <c r="A23" s="36"/>
      <c r="B23" s="49"/>
      <c r="C23" s="37"/>
      <c r="D23" s="46" t="s">
        <v>10</v>
      </c>
      <c r="E23" s="41"/>
      <c r="F23" s="42">
        <f>SUM(F19:F22)</f>
        <v>7780</v>
      </c>
    </row>
    <row r="24" spans="1:6" s="17" customFormat="1" ht="24.75" customHeight="1" x14ac:dyDescent="0.2">
      <c r="A24" s="36"/>
      <c r="B24" s="49"/>
      <c r="C24" s="37"/>
      <c r="D24" s="44"/>
      <c r="E24" s="41"/>
      <c r="F24" s="42"/>
    </row>
    <row r="25" spans="1:6" s="17" customFormat="1" ht="24.75" customHeight="1" x14ac:dyDescent="0.25">
      <c r="A25" s="36"/>
      <c r="B25" s="49"/>
      <c r="C25" s="37"/>
      <c r="D25" s="38" t="s">
        <v>17</v>
      </c>
      <c r="E25" s="50"/>
      <c r="F25" s="42"/>
    </row>
    <row r="26" spans="1:6" s="17" customFormat="1" ht="24.75" customHeight="1" x14ac:dyDescent="0.2">
      <c r="A26" s="36">
        <v>611</v>
      </c>
      <c r="B26" s="47">
        <v>25</v>
      </c>
      <c r="C26" s="37" t="s">
        <v>34</v>
      </c>
      <c r="D26" s="44" t="s">
        <v>18</v>
      </c>
      <c r="E26" s="41">
        <v>15</v>
      </c>
      <c r="F26" s="42">
        <f t="shared" ref="F26:F27" si="1">+E26*B26</f>
        <v>375</v>
      </c>
    </row>
    <row r="27" spans="1:6" s="17" customFormat="1" ht="24.75" customHeight="1" x14ac:dyDescent="0.2">
      <c r="A27" s="36">
        <v>611</v>
      </c>
      <c r="B27" s="47">
        <v>25</v>
      </c>
      <c r="C27" s="37" t="s">
        <v>34</v>
      </c>
      <c r="D27" s="44" t="s">
        <v>19</v>
      </c>
      <c r="E27" s="41">
        <v>20</v>
      </c>
      <c r="F27" s="42">
        <f t="shared" si="1"/>
        <v>500</v>
      </c>
    </row>
    <row r="28" spans="1:6" s="17" customFormat="1" ht="24.75" customHeight="1" x14ac:dyDescent="0.25">
      <c r="A28" s="36"/>
      <c r="B28" s="51"/>
      <c r="C28" s="51"/>
      <c r="D28" s="46" t="s">
        <v>10</v>
      </c>
      <c r="E28" s="41"/>
      <c r="F28" s="42">
        <f>SUM(F26:F27)</f>
        <v>875</v>
      </c>
    </row>
    <row r="29" spans="1:6" s="17" customFormat="1" ht="24.75" customHeight="1" x14ac:dyDescent="0.25">
      <c r="A29" s="36"/>
      <c r="B29" s="51"/>
      <c r="C29" s="51"/>
      <c r="D29" s="46"/>
      <c r="E29" s="41"/>
      <c r="F29" s="42"/>
    </row>
    <row r="30" spans="1:6" s="17" customFormat="1" ht="24.75" customHeight="1" x14ac:dyDescent="0.25">
      <c r="A30" s="36"/>
      <c r="B30" s="49"/>
      <c r="C30" s="37"/>
      <c r="D30" s="38" t="s">
        <v>20</v>
      </c>
      <c r="E30" s="41"/>
      <c r="F30" s="42"/>
    </row>
    <row r="31" spans="1:6" s="17" customFormat="1" ht="24.75" customHeight="1" x14ac:dyDescent="0.2">
      <c r="A31" s="36">
        <v>301</v>
      </c>
      <c r="B31" s="43">
        <v>25</v>
      </c>
      <c r="C31" s="37" t="s">
        <v>37</v>
      </c>
      <c r="D31" s="44" t="s">
        <v>21</v>
      </c>
      <c r="E31" s="41">
        <v>350</v>
      </c>
      <c r="F31" s="42">
        <f t="shared" ref="F31:F35" si="2">+E31*B31</f>
        <v>8750</v>
      </c>
    </row>
    <row r="32" spans="1:6" s="17" customFormat="1" ht="24.75" customHeight="1" x14ac:dyDescent="0.2">
      <c r="A32" s="36">
        <v>304</v>
      </c>
      <c r="B32" s="43">
        <v>65</v>
      </c>
      <c r="C32" s="37" t="s">
        <v>37</v>
      </c>
      <c r="D32" s="44" t="s">
        <v>22</v>
      </c>
      <c r="E32" s="41">
        <v>65</v>
      </c>
      <c r="F32" s="42">
        <f t="shared" si="2"/>
        <v>4225</v>
      </c>
    </row>
    <row r="33" spans="1:6" s="17" customFormat="1" ht="24.75" customHeight="1" x14ac:dyDescent="0.2">
      <c r="A33" s="36">
        <v>407</v>
      </c>
      <c r="B33" s="47">
        <v>19</v>
      </c>
      <c r="C33" s="37" t="s">
        <v>42</v>
      </c>
      <c r="D33" s="44" t="s">
        <v>23</v>
      </c>
      <c r="E33" s="41">
        <v>6</v>
      </c>
      <c r="F33" s="42">
        <f t="shared" si="2"/>
        <v>114</v>
      </c>
    </row>
    <row r="34" spans="1:6" s="17" customFormat="1" ht="24.75" customHeight="1" x14ac:dyDescent="0.2">
      <c r="A34" s="36">
        <v>411</v>
      </c>
      <c r="B34" s="47">
        <v>10</v>
      </c>
      <c r="C34" s="37" t="s">
        <v>37</v>
      </c>
      <c r="D34" s="44" t="s">
        <v>24</v>
      </c>
      <c r="E34" s="41">
        <v>70</v>
      </c>
      <c r="F34" s="42">
        <f t="shared" si="2"/>
        <v>700</v>
      </c>
    </row>
    <row r="35" spans="1:6" s="17" customFormat="1" ht="24.75" customHeight="1" x14ac:dyDescent="0.2">
      <c r="A35" s="36">
        <v>441</v>
      </c>
      <c r="B35" s="45">
        <v>18.5</v>
      </c>
      <c r="C35" s="37" t="s">
        <v>37</v>
      </c>
      <c r="D35" s="52" t="s">
        <v>43</v>
      </c>
      <c r="E35" s="41">
        <v>375</v>
      </c>
      <c r="F35" s="42">
        <f t="shared" si="2"/>
        <v>6937.5</v>
      </c>
    </row>
    <row r="36" spans="1:6" s="17" customFormat="1" ht="24.75" customHeight="1" x14ac:dyDescent="0.25">
      <c r="A36" s="36"/>
      <c r="B36" s="51"/>
      <c r="C36" s="51"/>
      <c r="D36" s="46" t="s">
        <v>10</v>
      </c>
      <c r="E36" s="50"/>
      <c r="F36" s="42">
        <f>SUM(F31:F35)</f>
        <v>20726.5</v>
      </c>
    </row>
    <row r="37" spans="1:6" s="17" customFormat="1" ht="24.75" customHeight="1" x14ac:dyDescent="0.25">
      <c r="A37" s="36"/>
      <c r="B37" s="51"/>
      <c r="C37" s="51"/>
      <c r="D37" s="46"/>
      <c r="E37" s="50"/>
      <c r="F37" s="42"/>
    </row>
    <row r="38" spans="1:6" s="55" customFormat="1" ht="24.75" customHeight="1" x14ac:dyDescent="0.25">
      <c r="A38" s="36"/>
      <c r="B38" s="49"/>
      <c r="C38" s="37"/>
      <c r="D38" s="38" t="s">
        <v>44</v>
      </c>
      <c r="E38" s="53"/>
      <c r="F38" s="54"/>
    </row>
    <row r="39" spans="1:6" s="55" customFormat="1" ht="24.75" customHeight="1" x14ac:dyDescent="0.2">
      <c r="A39" s="36">
        <v>503</v>
      </c>
      <c r="B39" s="43">
        <v>1</v>
      </c>
      <c r="C39" s="37" t="s">
        <v>31</v>
      </c>
      <c r="D39" s="44" t="s">
        <v>45</v>
      </c>
      <c r="E39" s="41">
        <v>6500</v>
      </c>
      <c r="F39" s="42">
        <f t="shared" ref="F39:F48" si="3">+E39*B39</f>
        <v>6500</v>
      </c>
    </row>
    <row r="40" spans="1:6" s="55" customFormat="1" ht="24.75" customHeight="1" x14ac:dyDescent="0.2">
      <c r="A40" s="36">
        <v>503</v>
      </c>
      <c r="B40" s="43">
        <v>1</v>
      </c>
      <c r="C40" s="37" t="s">
        <v>31</v>
      </c>
      <c r="D40" s="44" t="s">
        <v>46</v>
      </c>
      <c r="E40" s="41">
        <v>8500</v>
      </c>
      <c r="F40" s="42">
        <f t="shared" si="3"/>
        <v>8500</v>
      </c>
    </row>
    <row r="41" spans="1:6" s="55" customFormat="1" ht="24.75" customHeight="1" x14ac:dyDescent="0.2">
      <c r="A41" s="36">
        <v>509</v>
      </c>
      <c r="B41" s="43">
        <v>3968</v>
      </c>
      <c r="C41" s="37" t="s">
        <v>47</v>
      </c>
      <c r="D41" s="44" t="s">
        <v>48</v>
      </c>
      <c r="E41" s="41">
        <v>3.5</v>
      </c>
      <c r="F41" s="42">
        <f t="shared" si="3"/>
        <v>13888</v>
      </c>
    </row>
    <row r="42" spans="1:6" s="17" customFormat="1" ht="24.75" customHeight="1" x14ac:dyDescent="0.2">
      <c r="A42" s="36">
        <v>511</v>
      </c>
      <c r="B42" s="43">
        <v>33</v>
      </c>
      <c r="C42" s="37" t="s">
        <v>37</v>
      </c>
      <c r="D42" s="44" t="s">
        <v>49</v>
      </c>
      <c r="E42" s="41">
        <v>650</v>
      </c>
      <c r="F42" s="42">
        <f t="shared" si="3"/>
        <v>21450</v>
      </c>
    </row>
    <row r="43" spans="1:6" s="17" customFormat="1" ht="24.75" customHeight="1" x14ac:dyDescent="0.2">
      <c r="A43" s="36">
        <v>511</v>
      </c>
      <c r="B43" s="49">
        <v>18.5</v>
      </c>
      <c r="C43" s="37" t="s">
        <v>37</v>
      </c>
      <c r="D43" s="44" t="s">
        <v>50</v>
      </c>
      <c r="E43" s="41">
        <v>800</v>
      </c>
      <c r="F43" s="42">
        <f t="shared" si="3"/>
        <v>14800</v>
      </c>
    </row>
    <row r="44" spans="1:6" s="17" customFormat="1" ht="24.75" customHeight="1" x14ac:dyDescent="0.2">
      <c r="A44" s="36">
        <v>512</v>
      </c>
      <c r="B44" s="47">
        <v>34</v>
      </c>
      <c r="C44" s="37" t="s">
        <v>12</v>
      </c>
      <c r="D44" s="44" t="s">
        <v>51</v>
      </c>
      <c r="E44" s="41">
        <v>20</v>
      </c>
      <c r="F44" s="42">
        <f t="shared" si="3"/>
        <v>680</v>
      </c>
    </row>
    <row r="45" spans="1:6" s="17" customFormat="1" ht="24.75" customHeight="1" x14ac:dyDescent="0.2">
      <c r="A45" s="36">
        <v>512</v>
      </c>
      <c r="B45" s="47">
        <v>215</v>
      </c>
      <c r="C45" s="37" t="s">
        <v>12</v>
      </c>
      <c r="D45" s="44" t="s">
        <v>52</v>
      </c>
      <c r="E45" s="41">
        <v>40</v>
      </c>
      <c r="F45" s="42">
        <f t="shared" si="3"/>
        <v>8600</v>
      </c>
    </row>
    <row r="46" spans="1:6" s="17" customFormat="1" ht="24.75" customHeight="1" x14ac:dyDescent="0.2">
      <c r="A46" s="36">
        <v>518</v>
      </c>
      <c r="B46" s="49">
        <v>60.5</v>
      </c>
      <c r="C46" s="37" t="s">
        <v>37</v>
      </c>
      <c r="D46" s="44" t="s">
        <v>53</v>
      </c>
      <c r="E46" s="41">
        <v>70</v>
      </c>
      <c r="F46" s="42">
        <f t="shared" si="3"/>
        <v>4235</v>
      </c>
    </row>
    <row r="47" spans="1:6" s="17" customFormat="1" ht="24.75" customHeight="1" x14ac:dyDescent="0.2">
      <c r="A47" s="36">
        <v>518</v>
      </c>
      <c r="B47" s="47">
        <v>194</v>
      </c>
      <c r="C47" s="37" t="s">
        <v>34</v>
      </c>
      <c r="D47" s="44" t="s">
        <v>54</v>
      </c>
      <c r="E47" s="41">
        <v>15</v>
      </c>
      <c r="F47" s="42">
        <f t="shared" si="3"/>
        <v>2910</v>
      </c>
    </row>
    <row r="48" spans="1:6" s="17" customFormat="1" ht="24.75" customHeight="1" x14ac:dyDescent="0.2">
      <c r="A48" s="36">
        <v>518</v>
      </c>
      <c r="B48" s="47">
        <v>6</v>
      </c>
      <c r="C48" s="37" t="s">
        <v>34</v>
      </c>
      <c r="D48" s="44" t="s">
        <v>55</v>
      </c>
      <c r="E48" s="41">
        <v>15</v>
      </c>
      <c r="F48" s="42">
        <f t="shared" si="3"/>
        <v>90</v>
      </c>
    </row>
    <row r="49" spans="1:6" s="17" customFormat="1" ht="24.75" customHeight="1" x14ac:dyDescent="0.2">
      <c r="A49" s="36">
        <v>611</v>
      </c>
      <c r="B49" s="47">
        <v>80</v>
      </c>
      <c r="C49" s="37" t="s">
        <v>34</v>
      </c>
      <c r="D49" s="44" t="s">
        <v>56</v>
      </c>
      <c r="E49" s="41">
        <v>895</v>
      </c>
      <c r="F49" s="42">
        <f t="shared" ref="F49" si="4">+E49*B49</f>
        <v>71600</v>
      </c>
    </row>
    <row r="50" spans="1:6" s="17" customFormat="1" ht="24.75" customHeight="1" x14ac:dyDescent="0.25">
      <c r="A50" s="36"/>
      <c r="B50" s="51"/>
      <c r="C50" s="51"/>
      <c r="D50" s="46" t="s">
        <v>10</v>
      </c>
      <c r="E50" s="53"/>
      <c r="F50" s="42">
        <f>SUM(F39:F49)</f>
        <v>153253</v>
      </c>
    </row>
    <row r="51" spans="1:6" s="17" customFormat="1" ht="24.75" customHeight="1" x14ac:dyDescent="0.2">
      <c r="A51" s="36"/>
      <c r="B51" s="49"/>
      <c r="C51" s="37"/>
      <c r="D51" s="44"/>
      <c r="E51" s="41"/>
      <c r="F51" s="42"/>
    </row>
    <row r="52" spans="1:6" s="17" customFormat="1" ht="24.75" customHeight="1" x14ac:dyDescent="0.25">
      <c r="A52" s="36"/>
      <c r="B52" s="49"/>
      <c r="C52" s="37"/>
      <c r="D52" s="38" t="s">
        <v>57</v>
      </c>
      <c r="E52" s="41"/>
      <c r="F52" s="42"/>
    </row>
    <row r="53" spans="1:6" s="17" customFormat="1" ht="33.75" customHeight="1" x14ac:dyDescent="0.2">
      <c r="A53" s="36">
        <v>638</v>
      </c>
      <c r="B53" s="47">
        <v>147</v>
      </c>
      <c r="C53" s="37" t="s">
        <v>34</v>
      </c>
      <c r="D53" s="52" t="s">
        <v>64</v>
      </c>
      <c r="E53" s="41">
        <v>190</v>
      </c>
      <c r="F53" s="42">
        <f t="shared" ref="F53:F58" si="5">+E53*B53</f>
        <v>27930</v>
      </c>
    </row>
    <row r="54" spans="1:6" s="17" customFormat="1" ht="24.75" customHeight="1" x14ac:dyDescent="0.2">
      <c r="A54" s="36">
        <v>638</v>
      </c>
      <c r="B54" s="47">
        <v>1</v>
      </c>
      <c r="C54" s="37" t="s">
        <v>25</v>
      </c>
      <c r="D54" s="44" t="s">
        <v>58</v>
      </c>
      <c r="E54" s="41">
        <v>8650</v>
      </c>
      <c r="F54" s="42">
        <f t="shared" si="5"/>
        <v>8650</v>
      </c>
    </row>
    <row r="55" spans="1:6" s="17" customFormat="1" ht="24.75" customHeight="1" x14ac:dyDescent="0.25">
      <c r="A55" s="36"/>
      <c r="B55" s="51"/>
      <c r="C55" s="51"/>
      <c r="D55" s="46" t="s">
        <v>10</v>
      </c>
      <c r="E55" s="41"/>
      <c r="F55" s="42">
        <f>SUM(F53:F54)</f>
        <v>36580</v>
      </c>
    </row>
    <row r="56" spans="1:6" s="17" customFormat="1" ht="24.75" customHeight="1" x14ac:dyDescent="0.2">
      <c r="A56" s="36"/>
      <c r="B56" s="49"/>
      <c r="C56" s="37"/>
      <c r="D56" s="44"/>
      <c r="E56" s="41"/>
      <c r="F56" s="42"/>
    </row>
    <row r="57" spans="1:6" s="17" customFormat="1" ht="24.75" customHeight="1" x14ac:dyDescent="0.25">
      <c r="A57" s="36"/>
      <c r="B57" s="49"/>
      <c r="C57" s="37"/>
      <c r="D57" s="38" t="s">
        <v>26</v>
      </c>
      <c r="E57" s="41"/>
      <c r="F57" s="42"/>
    </row>
    <row r="58" spans="1:6" s="17" customFormat="1" ht="24.75" customHeight="1" x14ac:dyDescent="0.2">
      <c r="A58" s="36">
        <v>614</v>
      </c>
      <c r="B58" s="47">
        <v>1</v>
      </c>
      <c r="C58" s="37" t="s">
        <v>31</v>
      </c>
      <c r="D58" s="44" t="s">
        <v>27</v>
      </c>
      <c r="E58" s="41">
        <v>8500</v>
      </c>
      <c r="F58" s="42">
        <f t="shared" si="5"/>
        <v>8500</v>
      </c>
    </row>
    <row r="59" spans="1:6" s="4" customFormat="1" ht="24.75" customHeight="1" x14ac:dyDescent="0.25">
      <c r="A59" s="36"/>
      <c r="B59" s="51"/>
      <c r="C59" s="51"/>
      <c r="D59" s="46" t="s">
        <v>10</v>
      </c>
      <c r="E59" s="50"/>
      <c r="F59" s="42">
        <f>SUM(F58)</f>
        <v>8500</v>
      </c>
    </row>
    <row r="60" spans="1:6" s="4" customFormat="1" ht="24.75" customHeight="1" x14ac:dyDescent="0.25">
      <c r="A60" s="36"/>
      <c r="B60" s="49"/>
      <c r="C60" s="37"/>
      <c r="D60" s="44"/>
      <c r="E60" s="50"/>
      <c r="F60" s="22"/>
    </row>
    <row r="61" spans="1:6" s="4" customFormat="1" ht="24.75" customHeight="1" x14ac:dyDescent="0.25">
      <c r="A61" s="36"/>
      <c r="B61" s="49"/>
      <c r="C61" s="37"/>
      <c r="D61" s="38" t="s">
        <v>8</v>
      </c>
      <c r="E61" s="53"/>
      <c r="F61" s="22"/>
    </row>
    <row r="62" spans="1:6" s="4" customFormat="1" ht="24.75" customHeight="1" x14ac:dyDescent="0.2">
      <c r="A62" s="36">
        <v>103.05</v>
      </c>
      <c r="B62" s="47">
        <v>1</v>
      </c>
      <c r="C62" s="37" t="s">
        <v>31</v>
      </c>
      <c r="D62" s="44" t="s">
        <v>59</v>
      </c>
      <c r="E62" s="41">
        <v>4000</v>
      </c>
      <c r="F62" s="42">
        <f t="shared" ref="F62:F63" si="6">+E62*B62</f>
        <v>4000</v>
      </c>
    </row>
    <row r="63" spans="1:6" s="6" customFormat="1" ht="24.75" customHeight="1" x14ac:dyDescent="0.2">
      <c r="A63" s="36">
        <v>623</v>
      </c>
      <c r="B63" s="47">
        <v>1</v>
      </c>
      <c r="C63" s="37" t="s">
        <v>31</v>
      </c>
      <c r="D63" s="44" t="s">
        <v>60</v>
      </c>
      <c r="E63" s="41">
        <v>4500</v>
      </c>
      <c r="F63" s="42">
        <f t="shared" si="6"/>
        <v>4500</v>
      </c>
    </row>
    <row r="64" spans="1:6" s="15" customFormat="1" ht="24.75" customHeight="1" x14ac:dyDescent="0.25">
      <c r="A64" s="36"/>
      <c r="B64" s="51"/>
      <c r="C64" s="51"/>
      <c r="D64" s="46" t="s">
        <v>10</v>
      </c>
      <c r="E64" s="50"/>
      <c r="F64" s="42">
        <f>SUM(F62:F63)</f>
        <v>8500</v>
      </c>
    </row>
    <row r="65" spans="1:6" s="17" customFormat="1" ht="24.75" customHeight="1" x14ac:dyDescent="0.25">
      <c r="A65" s="56"/>
      <c r="B65" s="57"/>
      <c r="C65" s="58"/>
      <c r="D65" s="59"/>
      <c r="E65" s="60" t="s">
        <v>28</v>
      </c>
      <c r="F65" s="42">
        <f>+F16+F23+F28+F36+F50+F55+F59+F64</f>
        <v>262851.5</v>
      </c>
    </row>
    <row r="66" spans="1:6" s="4" customFormat="1" ht="24.75" customHeight="1" x14ac:dyDescent="0.25">
      <c r="A66" s="25"/>
      <c r="B66" s="24"/>
      <c r="C66" s="25"/>
      <c r="D66" s="26"/>
      <c r="E66" s="27" t="s">
        <v>0</v>
      </c>
      <c r="F66" s="35"/>
    </row>
    <row r="67" spans="1:6" s="4" customFormat="1" ht="24.75" customHeight="1" x14ac:dyDescent="0.25">
      <c r="A67" s="16"/>
      <c r="B67" s="16"/>
      <c r="C67" s="16"/>
      <c r="D67" s="23"/>
      <c r="E67" s="8" t="s">
        <v>65</v>
      </c>
      <c r="F67" s="8"/>
    </row>
    <row r="68" spans="1:6" s="4" customFormat="1" ht="24.75" customHeight="1" x14ac:dyDescent="0.25">
      <c r="A68" s="16"/>
      <c r="B68" s="16"/>
      <c r="C68" s="16"/>
      <c r="D68" s="23"/>
      <c r="E68" s="10" t="s">
        <v>66</v>
      </c>
      <c r="F68" s="8"/>
    </row>
    <row r="69" spans="1:6" s="4" customFormat="1" ht="24.75" customHeight="1" x14ac:dyDescent="0.25">
      <c r="A69" s="3"/>
      <c r="B69" s="3"/>
      <c r="C69" s="3"/>
      <c r="D69" s="28"/>
      <c r="E69" s="29" t="s">
        <v>67</v>
      </c>
      <c r="F69" s="29"/>
    </row>
    <row r="70" spans="1:6" s="6" customFormat="1" ht="24.75" customHeight="1" x14ac:dyDescent="0.2">
      <c r="A70" s="13" t="s">
        <v>5</v>
      </c>
      <c r="B70" s="14" t="s">
        <v>6</v>
      </c>
      <c r="C70" s="14" t="s">
        <v>3</v>
      </c>
      <c r="D70" s="13" t="s">
        <v>4</v>
      </c>
      <c r="E70" s="11" t="s">
        <v>1</v>
      </c>
      <c r="F70" s="11" t="s">
        <v>2</v>
      </c>
    </row>
    <row r="71" spans="1:6" s="15" customFormat="1" ht="24.75" customHeight="1" x14ac:dyDescent="0.25">
      <c r="A71" s="36"/>
      <c r="B71" s="37"/>
      <c r="C71" s="37"/>
      <c r="D71" s="38" t="s">
        <v>9</v>
      </c>
      <c r="E71" s="39"/>
      <c r="F71" s="21"/>
    </row>
    <row r="72" spans="1:6" s="17" customFormat="1" ht="24.75" customHeight="1" x14ac:dyDescent="0.2">
      <c r="A72" s="36">
        <v>201</v>
      </c>
      <c r="B72" s="37">
        <v>1</v>
      </c>
      <c r="C72" s="37" t="s">
        <v>31</v>
      </c>
      <c r="D72" s="40" t="s">
        <v>32</v>
      </c>
      <c r="E72" s="41">
        <v>2700</v>
      </c>
      <c r="F72" s="42">
        <f>+E72*B72</f>
        <v>2700</v>
      </c>
    </row>
    <row r="73" spans="1:6" s="17" customFormat="1" ht="24.75" customHeight="1" x14ac:dyDescent="0.2">
      <c r="A73" s="36" t="s">
        <v>33</v>
      </c>
      <c r="B73" s="37">
        <v>100</v>
      </c>
      <c r="C73" s="37" t="s">
        <v>34</v>
      </c>
      <c r="D73" s="40" t="s">
        <v>35</v>
      </c>
      <c r="E73" s="41">
        <v>25</v>
      </c>
      <c r="F73" s="42">
        <f t="shared" ref="F73:F77" si="7">+E73*B73</f>
        <v>2500</v>
      </c>
    </row>
    <row r="74" spans="1:6" s="17" customFormat="1" ht="24.75" customHeight="1" x14ac:dyDescent="0.2">
      <c r="A74" s="36">
        <v>202</v>
      </c>
      <c r="B74" s="37">
        <v>50</v>
      </c>
      <c r="C74" s="37" t="s">
        <v>34</v>
      </c>
      <c r="D74" s="40" t="s">
        <v>36</v>
      </c>
      <c r="E74" s="41">
        <v>75</v>
      </c>
      <c r="F74" s="42">
        <f t="shared" si="7"/>
        <v>3750</v>
      </c>
    </row>
    <row r="75" spans="1:6" s="17" customFormat="1" ht="24.75" customHeight="1" x14ac:dyDescent="0.2">
      <c r="A75" s="36">
        <v>203</v>
      </c>
      <c r="B75" s="43">
        <v>221</v>
      </c>
      <c r="C75" s="37" t="s">
        <v>37</v>
      </c>
      <c r="D75" s="44" t="s">
        <v>11</v>
      </c>
      <c r="E75" s="41">
        <v>30</v>
      </c>
      <c r="F75" s="42">
        <f t="shared" si="7"/>
        <v>6630</v>
      </c>
    </row>
    <row r="76" spans="1:6" s="17" customFormat="1" ht="24.75" customHeight="1" x14ac:dyDescent="0.2">
      <c r="A76" s="36">
        <v>203</v>
      </c>
      <c r="B76" s="43">
        <v>27</v>
      </c>
      <c r="C76" s="37" t="s">
        <v>37</v>
      </c>
      <c r="D76" s="44" t="s">
        <v>38</v>
      </c>
      <c r="E76" s="41">
        <v>45</v>
      </c>
      <c r="F76" s="42">
        <f t="shared" si="7"/>
        <v>1215</v>
      </c>
    </row>
    <row r="77" spans="1:6" s="17" customFormat="1" ht="24.75" customHeight="1" x14ac:dyDescent="0.2">
      <c r="A77" s="36">
        <v>204</v>
      </c>
      <c r="B77" s="43">
        <v>258</v>
      </c>
      <c r="C77" s="37" t="s">
        <v>12</v>
      </c>
      <c r="D77" s="44" t="s">
        <v>13</v>
      </c>
      <c r="E77" s="41">
        <v>2</v>
      </c>
      <c r="F77" s="42">
        <f t="shared" si="7"/>
        <v>516</v>
      </c>
    </row>
    <row r="78" spans="1:6" s="17" customFormat="1" ht="24.75" customHeight="1" x14ac:dyDescent="0.25">
      <c r="A78" s="36"/>
      <c r="B78" s="45"/>
      <c r="C78" s="37"/>
      <c r="D78" s="46" t="s">
        <v>10</v>
      </c>
      <c r="E78" s="41">
        <v>1</v>
      </c>
      <c r="F78" s="42">
        <f>SUM(F72:F77)</f>
        <v>17311</v>
      </c>
    </row>
    <row r="79" spans="1:6" s="17" customFormat="1" ht="24.75" customHeight="1" x14ac:dyDescent="0.2">
      <c r="A79" s="36"/>
      <c r="B79" s="45"/>
      <c r="C79" s="37"/>
      <c r="D79" s="44"/>
      <c r="E79" s="41"/>
      <c r="F79" s="42"/>
    </row>
    <row r="80" spans="1:6" s="17" customFormat="1" ht="24.75" customHeight="1" x14ac:dyDescent="0.25">
      <c r="A80" s="36"/>
      <c r="B80" s="45"/>
      <c r="C80" s="37"/>
      <c r="D80" s="38" t="s">
        <v>14</v>
      </c>
      <c r="E80" s="41"/>
      <c r="F80" s="42"/>
    </row>
    <row r="81" spans="1:6" s="17" customFormat="1" ht="24.75" customHeight="1" x14ac:dyDescent="0.2">
      <c r="A81" s="36">
        <v>601</v>
      </c>
      <c r="B81" s="43">
        <v>33</v>
      </c>
      <c r="C81" s="37" t="s">
        <v>15</v>
      </c>
      <c r="D81" s="40" t="s">
        <v>39</v>
      </c>
      <c r="E81" s="41">
        <v>150</v>
      </c>
      <c r="F81" s="42">
        <f t="shared" ref="F81:F84" si="8">+E81*B81</f>
        <v>4950</v>
      </c>
    </row>
    <row r="82" spans="1:6" s="17" customFormat="1" ht="24.75" customHeight="1" x14ac:dyDescent="0.2">
      <c r="A82" s="36">
        <v>659</v>
      </c>
      <c r="B82" s="47">
        <v>1000</v>
      </c>
      <c r="C82" s="37" t="s">
        <v>12</v>
      </c>
      <c r="D82" s="44" t="s">
        <v>40</v>
      </c>
      <c r="E82" s="41">
        <v>3.5</v>
      </c>
      <c r="F82" s="42">
        <f t="shared" si="8"/>
        <v>3500</v>
      </c>
    </row>
    <row r="83" spans="1:6" s="17" customFormat="1" ht="24.75" customHeight="1" x14ac:dyDescent="0.2">
      <c r="A83" s="36">
        <v>659</v>
      </c>
      <c r="B83" s="48">
        <v>0.13500000000000001</v>
      </c>
      <c r="C83" s="37" t="s">
        <v>15</v>
      </c>
      <c r="D83" s="44" t="s">
        <v>16</v>
      </c>
      <c r="E83" s="41">
        <v>725.93</v>
      </c>
      <c r="F83" s="42">
        <f t="shared" si="8"/>
        <v>98.000550000000004</v>
      </c>
    </row>
    <row r="84" spans="1:6" s="17" customFormat="1" ht="24.75" customHeight="1" x14ac:dyDescent="0.2">
      <c r="A84" s="36">
        <v>832</v>
      </c>
      <c r="B84" s="47">
        <v>1500</v>
      </c>
      <c r="C84" s="37" t="s">
        <v>25</v>
      </c>
      <c r="D84" s="44" t="s">
        <v>41</v>
      </c>
      <c r="E84" s="41">
        <v>1</v>
      </c>
      <c r="F84" s="42">
        <f t="shared" si="8"/>
        <v>1500</v>
      </c>
    </row>
    <row r="85" spans="1:6" s="17" customFormat="1" ht="24.75" customHeight="1" x14ac:dyDescent="0.25">
      <c r="A85" s="36"/>
      <c r="B85" s="49"/>
      <c r="C85" s="37"/>
      <c r="D85" s="46" t="s">
        <v>10</v>
      </c>
      <c r="E85" s="41"/>
      <c r="F85" s="42">
        <f>SUM(F81:F84)</f>
        <v>10048.000550000001</v>
      </c>
    </row>
    <row r="86" spans="1:6" s="17" customFormat="1" ht="24.75" customHeight="1" x14ac:dyDescent="0.2">
      <c r="A86" s="36"/>
      <c r="B86" s="49"/>
      <c r="C86" s="37"/>
      <c r="D86" s="44"/>
      <c r="E86" s="41"/>
      <c r="F86" s="42"/>
    </row>
    <row r="87" spans="1:6" s="17" customFormat="1" ht="24.75" customHeight="1" x14ac:dyDescent="0.25">
      <c r="A87" s="36"/>
      <c r="B87" s="49"/>
      <c r="C87" s="37"/>
      <c r="D87" s="38" t="s">
        <v>17</v>
      </c>
      <c r="E87" s="50"/>
      <c r="F87" s="42"/>
    </row>
    <row r="88" spans="1:6" s="17" customFormat="1" ht="24.75" customHeight="1" x14ac:dyDescent="0.2">
      <c r="A88" s="36">
        <v>611</v>
      </c>
      <c r="B88" s="47">
        <v>25</v>
      </c>
      <c r="C88" s="37" t="s">
        <v>34</v>
      </c>
      <c r="D88" s="44" t="s">
        <v>18</v>
      </c>
      <c r="E88" s="41">
        <v>25</v>
      </c>
      <c r="F88" s="42">
        <f t="shared" ref="F88:F89" si="9">+E88*B88</f>
        <v>625</v>
      </c>
    </row>
    <row r="89" spans="1:6" s="17" customFormat="1" ht="24.75" customHeight="1" x14ac:dyDescent="0.2">
      <c r="A89" s="36">
        <v>611</v>
      </c>
      <c r="B89" s="47">
        <v>25</v>
      </c>
      <c r="C89" s="37" t="s">
        <v>34</v>
      </c>
      <c r="D89" s="44" t="s">
        <v>19</v>
      </c>
      <c r="E89" s="41">
        <v>23</v>
      </c>
      <c r="F89" s="42">
        <f t="shared" si="9"/>
        <v>575</v>
      </c>
    </row>
    <row r="90" spans="1:6" s="17" customFormat="1" ht="24.75" customHeight="1" x14ac:dyDescent="0.25">
      <c r="A90" s="36"/>
      <c r="B90" s="51"/>
      <c r="C90" s="51"/>
      <c r="D90" s="46" t="s">
        <v>10</v>
      </c>
      <c r="E90" s="41"/>
      <c r="F90" s="42">
        <f>SUM(F88:F89)</f>
        <v>1200</v>
      </c>
    </row>
    <row r="91" spans="1:6" s="17" customFormat="1" ht="24.75" customHeight="1" x14ac:dyDescent="0.25">
      <c r="A91" s="36"/>
      <c r="B91" s="51"/>
      <c r="C91" s="51"/>
      <c r="D91" s="46"/>
      <c r="E91" s="41"/>
      <c r="F91" s="42"/>
    </row>
    <row r="92" spans="1:6" s="17" customFormat="1" ht="24.75" customHeight="1" x14ac:dyDescent="0.25">
      <c r="A92" s="36"/>
      <c r="B92" s="49"/>
      <c r="C92" s="37"/>
      <c r="D92" s="38" t="s">
        <v>20</v>
      </c>
      <c r="E92" s="41"/>
      <c r="F92" s="42"/>
    </row>
    <row r="93" spans="1:6" s="17" customFormat="1" ht="24.75" customHeight="1" x14ac:dyDescent="0.2">
      <c r="A93" s="36">
        <v>301</v>
      </c>
      <c r="B93" s="43">
        <v>25</v>
      </c>
      <c r="C93" s="37" t="s">
        <v>37</v>
      </c>
      <c r="D93" s="44" t="s">
        <v>21</v>
      </c>
      <c r="E93" s="41">
        <v>315</v>
      </c>
      <c r="F93" s="42">
        <f t="shared" ref="F93:F97" si="10">+E93*B93</f>
        <v>7875</v>
      </c>
    </row>
    <row r="94" spans="1:6" s="17" customFormat="1" ht="24.75" customHeight="1" x14ac:dyDescent="0.2">
      <c r="A94" s="36">
        <v>304</v>
      </c>
      <c r="B94" s="43">
        <v>65</v>
      </c>
      <c r="C94" s="37" t="s">
        <v>37</v>
      </c>
      <c r="D94" s="44" t="s">
        <v>22</v>
      </c>
      <c r="E94" s="41">
        <v>56</v>
      </c>
      <c r="F94" s="42">
        <f t="shared" si="10"/>
        <v>3640</v>
      </c>
    </row>
    <row r="95" spans="1:6" s="17" customFormat="1" ht="24.75" customHeight="1" x14ac:dyDescent="0.2">
      <c r="A95" s="36">
        <v>407</v>
      </c>
      <c r="B95" s="47">
        <v>19</v>
      </c>
      <c r="C95" s="37" t="s">
        <v>42</v>
      </c>
      <c r="D95" s="44" t="s">
        <v>23</v>
      </c>
      <c r="E95" s="41">
        <v>2.8</v>
      </c>
      <c r="F95" s="42">
        <f t="shared" si="10"/>
        <v>53.199999999999996</v>
      </c>
    </row>
    <row r="96" spans="1:6" s="17" customFormat="1" ht="24.75" customHeight="1" x14ac:dyDescent="0.2">
      <c r="A96" s="36">
        <v>411</v>
      </c>
      <c r="B96" s="47">
        <v>10</v>
      </c>
      <c r="C96" s="37" t="s">
        <v>37</v>
      </c>
      <c r="D96" s="44" t="s">
        <v>24</v>
      </c>
      <c r="E96" s="41">
        <v>85</v>
      </c>
      <c r="F96" s="42">
        <f t="shared" si="10"/>
        <v>850</v>
      </c>
    </row>
    <row r="97" spans="1:6" s="17" customFormat="1" ht="24.75" customHeight="1" x14ac:dyDescent="0.2">
      <c r="A97" s="36">
        <v>441</v>
      </c>
      <c r="B97" s="45">
        <v>18.5</v>
      </c>
      <c r="C97" s="37" t="s">
        <v>37</v>
      </c>
      <c r="D97" s="52" t="s">
        <v>43</v>
      </c>
      <c r="E97" s="41">
        <v>325</v>
      </c>
      <c r="F97" s="42">
        <f t="shared" si="10"/>
        <v>6012.5</v>
      </c>
    </row>
    <row r="98" spans="1:6" s="17" customFormat="1" ht="24.75" customHeight="1" x14ac:dyDescent="0.25">
      <c r="A98" s="36"/>
      <c r="B98" s="51"/>
      <c r="C98" s="51"/>
      <c r="D98" s="46" t="s">
        <v>10</v>
      </c>
      <c r="E98" s="50"/>
      <c r="F98" s="42">
        <f>SUM(F93:F97)</f>
        <v>18430.7</v>
      </c>
    </row>
    <row r="99" spans="1:6" s="17" customFormat="1" ht="24.75" customHeight="1" x14ac:dyDescent="0.25">
      <c r="A99" s="36"/>
      <c r="B99" s="51"/>
      <c r="C99" s="51"/>
      <c r="D99" s="46"/>
      <c r="E99" s="50"/>
      <c r="F99" s="42"/>
    </row>
    <row r="100" spans="1:6" s="55" customFormat="1" ht="24.75" customHeight="1" x14ac:dyDescent="0.25">
      <c r="A100" s="36"/>
      <c r="B100" s="49"/>
      <c r="C100" s="37"/>
      <c r="D100" s="38" t="s">
        <v>44</v>
      </c>
      <c r="E100" s="53"/>
      <c r="F100" s="54"/>
    </row>
    <row r="101" spans="1:6" s="55" customFormat="1" ht="24.75" customHeight="1" x14ac:dyDescent="0.2">
      <c r="A101" s="36">
        <v>503</v>
      </c>
      <c r="B101" s="43">
        <v>1</v>
      </c>
      <c r="C101" s="37" t="s">
        <v>31</v>
      </c>
      <c r="D101" s="44" t="s">
        <v>45</v>
      </c>
      <c r="E101" s="41">
        <v>6400</v>
      </c>
      <c r="F101" s="42">
        <f t="shared" ref="F101:F111" si="11">+E101*B101</f>
        <v>6400</v>
      </c>
    </row>
    <row r="102" spans="1:6" s="55" customFormat="1" ht="24.75" customHeight="1" x14ac:dyDescent="0.2">
      <c r="A102" s="36">
        <v>503</v>
      </c>
      <c r="B102" s="43">
        <v>1</v>
      </c>
      <c r="C102" s="37" t="s">
        <v>31</v>
      </c>
      <c r="D102" s="44" t="s">
        <v>46</v>
      </c>
      <c r="E102" s="41">
        <v>3440</v>
      </c>
      <c r="F102" s="42">
        <f t="shared" si="11"/>
        <v>3440</v>
      </c>
    </row>
    <row r="103" spans="1:6" s="55" customFormat="1" ht="24.75" customHeight="1" x14ac:dyDescent="0.2">
      <c r="A103" s="36">
        <v>509</v>
      </c>
      <c r="B103" s="43">
        <v>3968</v>
      </c>
      <c r="C103" s="37" t="s">
        <v>47</v>
      </c>
      <c r="D103" s="44" t="s">
        <v>48</v>
      </c>
      <c r="E103" s="41">
        <v>3.35</v>
      </c>
      <c r="F103" s="42">
        <f t="shared" si="11"/>
        <v>13292.800000000001</v>
      </c>
    </row>
    <row r="104" spans="1:6" s="17" customFormat="1" ht="24.75" customHeight="1" x14ac:dyDescent="0.2">
      <c r="A104" s="36">
        <v>511</v>
      </c>
      <c r="B104" s="43">
        <v>33</v>
      </c>
      <c r="C104" s="37" t="s">
        <v>37</v>
      </c>
      <c r="D104" s="44" t="s">
        <v>49</v>
      </c>
      <c r="E104" s="41">
        <v>750</v>
      </c>
      <c r="F104" s="42">
        <f t="shared" si="11"/>
        <v>24750</v>
      </c>
    </row>
    <row r="105" spans="1:6" s="17" customFormat="1" ht="24.75" customHeight="1" x14ac:dyDescent="0.2">
      <c r="A105" s="36">
        <v>511</v>
      </c>
      <c r="B105" s="49">
        <v>18.5</v>
      </c>
      <c r="C105" s="37" t="s">
        <v>37</v>
      </c>
      <c r="D105" s="44" t="s">
        <v>50</v>
      </c>
      <c r="E105" s="41">
        <v>1085</v>
      </c>
      <c r="F105" s="42">
        <f t="shared" si="11"/>
        <v>20072.5</v>
      </c>
    </row>
    <row r="106" spans="1:6" s="17" customFormat="1" ht="24.75" customHeight="1" x14ac:dyDescent="0.2">
      <c r="A106" s="36">
        <v>512</v>
      </c>
      <c r="B106" s="47">
        <v>34</v>
      </c>
      <c r="C106" s="37" t="s">
        <v>12</v>
      </c>
      <c r="D106" s="44" t="s">
        <v>51</v>
      </c>
      <c r="E106" s="41">
        <v>125</v>
      </c>
      <c r="F106" s="42">
        <f t="shared" si="11"/>
        <v>4250</v>
      </c>
    </row>
    <row r="107" spans="1:6" s="17" customFormat="1" ht="24.75" customHeight="1" x14ac:dyDescent="0.2">
      <c r="A107" s="36">
        <v>512</v>
      </c>
      <c r="B107" s="47">
        <v>215</v>
      </c>
      <c r="C107" s="37" t="s">
        <v>12</v>
      </c>
      <c r="D107" s="44" t="s">
        <v>52</v>
      </c>
      <c r="E107" s="41">
        <v>18.5</v>
      </c>
      <c r="F107" s="42">
        <f t="shared" si="11"/>
        <v>3977.5</v>
      </c>
    </row>
    <row r="108" spans="1:6" s="17" customFormat="1" ht="24.75" customHeight="1" x14ac:dyDescent="0.2">
      <c r="A108" s="36">
        <v>518</v>
      </c>
      <c r="B108" s="49">
        <v>60.5</v>
      </c>
      <c r="C108" s="37" t="s">
        <v>37</v>
      </c>
      <c r="D108" s="44" t="s">
        <v>53</v>
      </c>
      <c r="E108" s="41">
        <v>92</v>
      </c>
      <c r="F108" s="42">
        <f t="shared" si="11"/>
        <v>5566</v>
      </c>
    </row>
    <row r="109" spans="1:6" s="17" customFormat="1" ht="24.75" customHeight="1" x14ac:dyDescent="0.2">
      <c r="A109" s="36">
        <v>518</v>
      </c>
      <c r="B109" s="47">
        <v>194</v>
      </c>
      <c r="C109" s="37" t="s">
        <v>34</v>
      </c>
      <c r="D109" s="44" t="s">
        <v>54</v>
      </c>
      <c r="E109" s="41">
        <v>12.5</v>
      </c>
      <c r="F109" s="42">
        <f t="shared" si="11"/>
        <v>2425</v>
      </c>
    </row>
    <row r="110" spans="1:6" s="17" customFormat="1" ht="24.75" customHeight="1" x14ac:dyDescent="0.2">
      <c r="A110" s="36">
        <v>518</v>
      </c>
      <c r="B110" s="47">
        <v>6</v>
      </c>
      <c r="C110" s="37" t="s">
        <v>34</v>
      </c>
      <c r="D110" s="44" t="s">
        <v>55</v>
      </c>
      <c r="E110" s="41">
        <v>32</v>
      </c>
      <c r="F110" s="42">
        <f t="shared" si="11"/>
        <v>192</v>
      </c>
    </row>
    <row r="111" spans="1:6" s="17" customFormat="1" ht="24.75" customHeight="1" x14ac:dyDescent="0.2">
      <c r="A111" s="36">
        <v>611</v>
      </c>
      <c r="B111" s="47">
        <v>80</v>
      </c>
      <c r="C111" s="37" t="s">
        <v>34</v>
      </c>
      <c r="D111" s="44" t="s">
        <v>56</v>
      </c>
      <c r="E111" s="41">
        <v>940</v>
      </c>
      <c r="F111" s="42">
        <f t="shared" si="11"/>
        <v>75200</v>
      </c>
    </row>
    <row r="112" spans="1:6" s="17" customFormat="1" ht="24.75" customHeight="1" x14ac:dyDescent="0.25">
      <c r="A112" s="36"/>
      <c r="B112" s="51"/>
      <c r="C112" s="51"/>
      <c r="D112" s="46" t="s">
        <v>10</v>
      </c>
      <c r="E112" s="53"/>
      <c r="F112" s="42">
        <f>SUM(F101:F111)</f>
        <v>159565.79999999999</v>
      </c>
    </row>
    <row r="113" spans="1:6" s="17" customFormat="1" ht="24.75" customHeight="1" x14ac:dyDescent="0.2">
      <c r="A113" s="36"/>
      <c r="B113" s="49"/>
      <c r="C113" s="37"/>
      <c r="D113" s="44"/>
      <c r="E113" s="41"/>
      <c r="F113" s="42"/>
    </row>
    <row r="114" spans="1:6" s="17" customFormat="1" ht="24.75" customHeight="1" x14ac:dyDescent="0.25">
      <c r="A114" s="36"/>
      <c r="B114" s="49"/>
      <c r="C114" s="37"/>
      <c r="D114" s="38" t="s">
        <v>57</v>
      </c>
      <c r="E114" s="41"/>
      <c r="F114" s="42"/>
    </row>
    <row r="115" spans="1:6" s="17" customFormat="1" ht="33.75" customHeight="1" x14ac:dyDescent="0.2">
      <c r="A115" s="36">
        <v>638</v>
      </c>
      <c r="B115" s="47">
        <v>147</v>
      </c>
      <c r="C115" s="37" t="s">
        <v>34</v>
      </c>
      <c r="D115" s="52" t="s">
        <v>64</v>
      </c>
      <c r="E115" s="41">
        <v>125</v>
      </c>
      <c r="F115" s="42">
        <f t="shared" ref="F115:F116" si="12">+E115*B115</f>
        <v>18375</v>
      </c>
    </row>
    <row r="116" spans="1:6" s="17" customFormat="1" ht="24.75" customHeight="1" x14ac:dyDescent="0.2">
      <c r="A116" s="36">
        <v>638</v>
      </c>
      <c r="B116" s="47">
        <v>1</v>
      </c>
      <c r="C116" s="37" t="s">
        <v>25</v>
      </c>
      <c r="D116" s="44" t="s">
        <v>58</v>
      </c>
      <c r="E116" s="41">
        <v>6985</v>
      </c>
      <c r="F116" s="42">
        <f t="shared" si="12"/>
        <v>6985</v>
      </c>
    </row>
    <row r="117" spans="1:6" s="17" customFormat="1" ht="24.75" customHeight="1" x14ac:dyDescent="0.25">
      <c r="A117" s="36"/>
      <c r="B117" s="51"/>
      <c r="C117" s="51"/>
      <c r="D117" s="46" t="s">
        <v>10</v>
      </c>
      <c r="E117" s="41"/>
      <c r="F117" s="42">
        <f>SUM(F115:F116)</f>
        <v>25360</v>
      </c>
    </row>
    <row r="118" spans="1:6" s="17" customFormat="1" ht="24.75" customHeight="1" x14ac:dyDescent="0.2">
      <c r="A118" s="36"/>
      <c r="B118" s="49"/>
      <c r="C118" s="37"/>
      <c r="D118" s="44"/>
      <c r="E118" s="41"/>
      <c r="F118" s="42"/>
    </row>
    <row r="119" spans="1:6" s="17" customFormat="1" ht="24.75" customHeight="1" x14ac:dyDescent="0.25">
      <c r="A119" s="36"/>
      <c r="B119" s="49"/>
      <c r="C119" s="37"/>
      <c r="D119" s="38" t="s">
        <v>26</v>
      </c>
      <c r="E119" s="41"/>
      <c r="F119" s="42"/>
    </row>
    <row r="120" spans="1:6" s="17" customFormat="1" ht="24.75" customHeight="1" x14ac:dyDescent="0.2">
      <c r="A120" s="36">
        <v>614</v>
      </c>
      <c r="B120" s="47">
        <v>1</v>
      </c>
      <c r="C120" s="37" t="s">
        <v>31</v>
      </c>
      <c r="D120" s="44" t="s">
        <v>27</v>
      </c>
      <c r="E120" s="41">
        <v>3250</v>
      </c>
      <c r="F120" s="42">
        <f t="shared" ref="F120" si="13">+E120*B120</f>
        <v>3250</v>
      </c>
    </row>
    <row r="121" spans="1:6" s="4" customFormat="1" ht="24.75" customHeight="1" x14ac:dyDescent="0.25">
      <c r="A121" s="36"/>
      <c r="B121" s="51"/>
      <c r="C121" s="51"/>
      <c r="D121" s="46" t="s">
        <v>10</v>
      </c>
      <c r="E121" s="50"/>
      <c r="F121" s="42">
        <f>SUM(F120)</f>
        <v>3250</v>
      </c>
    </row>
    <row r="122" spans="1:6" s="4" customFormat="1" ht="24.75" customHeight="1" x14ac:dyDescent="0.25">
      <c r="A122" s="36"/>
      <c r="B122" s="49"/>
      <c r="C122" s="37"/>
      <c r="D122" s="44"/>
      <c r="E122" s="50"/>
      <c r="F122" s="22"/>
    </row>
    <row r="123" spans="1:6" s="4" customFormat="1" ht="24.75" customHeight="1" x14ac:dyDescent="0.25">
      <c r="A123" s="36"/>
      <c r="B123" s="49"/>
      <c r="C123" s="37"/>
      <c r="D123" s="38" t="s">
        <v>8</v>
      </c>
      <c r="E123" s="53"/>
      <c r="F123" s="22"/>
    </row>
    <row r="124" spans="1:6" s="4" customFormat="1" ht="24.75" customHeight="1" x14ac:dyDescent="0.2">
      <c r="A124" s="36">
        <v>103.05</v>
      </c>
      <c r="B124" s="47">
        <v>1</v>
      </c>
      <c r="C124" s="37" t="s">
        <v>31</v>
      </c>
      <c r="D124" s="44" t="s">
        <v>59</v>
      </c>
      <c r="E124" s="41">
        <v>2061.29</v>
      </c>
      <c r="F124" s="42">
        <f t="shared" ref="F124:F125" si="14">+E124*B124</f>
        <v>2061.29</v>
      </c>
    </row>
    <row r="125" spans="1:6" s="6" customFormat="1" ht="24.75" customHeight="1" x14ac:dyDescent="0.2">
      <c r="A125" s="36">
        <v>623</v>
      </c>
      <c r="B125" s="47">
        <v>1</v>
      </c>
      <c r="C125" s="37" t="s">
        <v>31</v>
      </c>
      <c r="D125" s="44" t="s">
        <v>60</v>
      </c>
      <c r="E125" s="41">
        <v>5285</v>
      </c>
      <c r="F125" s="42">
        <f t="shared" si="14"/>
        <v>5285</v>
      </c>
    </row>
    <row r="126" spans="1:6" s="15" customFormat="1" ht="24.75" customHeight="1" x14ac:dyDescent="0.25">
      <c r="A126" s="36"/>
      <c r="B126" s="51"/>
      <c r="C126" s="51"/>
      <c r="D126" s="46" t="s">
        <v>10</v>
      </c>
      <c r="E126" s="50"/>
      <c r="F126" s="42">
        <f>SUM(F124:F125)</f>
        <v>7346.29</v>
      </c>
    </row>
    <row r="127" spans="1:6" s="17" customFormat="1" ht="24.75" customHeight="1" x14ac:dyDescent="0.25">
      <c r="A127" s="56"/>
      <c r="B127" s="57"/>
      <c r="C127" s="58"/>
      <c r="D127" s="59"/>
      <c r="E127" s="60" t="s">
        <v>28</v>
      </c>
      <c r="F127" s="42">
        <f>+F78+F85+F90+F98+F112+F117+F121+F126</f>
        <v>242511.79055000001</v>
      </c>
    </row>
    <row r="128" spans="1:6" s="4" customFormat="1" ht="24.75" customHeight="1" x14ac:dyDescent="0.25">
      <c r="A128" s="25"/>
      <c r="B128" s="24"/>
      <c r="C128" s="25"/>
      <c r="D128" s="26"/>
      <c r="E128" s="27" t="s">
        <v>0</v>
      </c>
      <c r="F128" s="35"/>
    </row>
    <row r="129" spans="1:6" s="4" customFormat="1" ht="24.75" customHeight="1" x14ac:dyDescent="0.25">
      <c r="A129" s="16"/>
      <c r="B129" s="16"/>
      <c r="C129" s="16"/>
      <c r="D129" s="23"/>
      <c r="E129" s="8" t="s">
        <v>68</v>
      </c>
      <c r="F129" s="8"/>
    </row>
    <row r="130" spans="1:6" s="4" customFormat="1" ht="24.75" customHeight="1" x14ac:dyDescent="0.25">
      <c r="A130" s="16"/>
      <c r="B130" s="16"/>
      <c r="C130" s="16"/>
      <c r="D130" s="23"/>
      <c r="E130" s="10" t="s">
        <v>69</v>
      </c>
      <c r="F130" s="8"/>
    </row>
    <row r="131" spans="1:6" s="4" customFormat="1" ht="24.75" customHeight="1" x14ac:dyDescent="0.25">
      <c r="A131" s="3"/>
      <c r="B131" s="3"/>
      <c r="C131" s="3"/>
      <c r="D131" s="28"/>
      <c r="E131" s="29" t="s">
        <v>70</v>
      </c>
      <c r="F131" s="29"/>
    </row>
    <row r="132" spans="1:6" s="6" customFormat="1" ht="24.75" customHeight="1" x14ac:dyDescent="0.2">
      <c r="A132" s="30" t="s">
        <v>5</v>
      </c>
      <c r="B132" s="31" t="s">
        <v>6</v>
      </c>
      <c r="C132" s="31" t="s">
        <v>3</v>
      </c>
      <c r="D132" s="32" t="s">
        <v>4</v>
      </c>
      <c r="E132" s="33" t="s">
        <v>1</v>
      </c>
      <c r="F132" s="34" t="s">
        <v>2</v>
      </c>
    </row>
    <row r="133" spans="1:6" s="15" customFormat="1" ht="24.75" customHeight="1" x14ac:dyDescent="0.25">
      <c r="A133" s="36"/>
      <c r="B133" s="37"/>
      <c r="C133" s="37"/>
      <c r="D133" s="38" t="s">
        <v>9</v>
      </c>
      <c r="E133" s="39"/>
      <c r="F133" s="21"/>
    </row>
    <row r="134" spans="1:6" s="17" customFormat="1" ht="24.75" customHeight="1" x14ac:dyDescent="0.2">
      <c r="A134" s="36">
        <v>201</v>
      </c>
      <c r="B134" s="37">
        <v>1</v>
      </c>
      <c r="C134" s="37" t="s">
        <v>31</v>
      </c>
      <c r="D134" s="40" t="s">
        <v>32</v>
      </c>
      <c r="E134" s="41">
        <v>5000</v>
      </c>
      <c r="F134" s="42">
        <f>+E134*B134</f>
        <v>5000</v>
      </c>
    </row>
    <row r="135" spans="1:6" s="17" customFormat="1" ht="24.75" customHeight="1" x14ac:dyDescent="0.2">
      <c r="A135" s="36" t="s">
        <v>33</v>
      </c>
      <c r="B135" s="37">
        <v>100</v>
      </c>
      <c r="C135" s="37" t="s">
        <v>34</v>
      </c>
      <c r="D135" s="40" t="s">
        <v>35</v>
      </c>
      <c r="E135" s="41">
        <v>78</v>
      </c>
      <c r="F135" s="42">
        <f t="shared" ref="F135:F139" si="15">+E135*B135</f>
        <v>7800</v>
      </c>
    </row>
    <row r="136" spans="1:6" s="17" customFormat="1" ht="24.75" customHeight="1" x14ac:dyDescent="0.2">
      <c r="A136" s="36">
        <v>202</v>
      </c>
      <c r="B136" s="37">
        <v>50</v>
      </c>
      <c r="C136" s="37" t="s">
        <v>34</v>
      </c>
      <c r="D136" s="40" t="s">
        <v>36</v>
      </c>
      <c r="E136" s="41">
        <v>66</v>
      </c>
      <c r="F136" s="42">
        <f t="shared" si="15"/>
        <v>3300</v>
      </c>
    </row>
    <row r="137" spans="1:6" s="17" customFormat="1" ht="24.75" customHeight="1" x14ac:dyDescent="0.2">
      <c r="A137" s="36">
        <v>203</v>
      </c>
      <c r="B137" s="43">
        <v>221</v>
      </c>
      <c r="C137" s="37" t="s">
        <v>37</v>
      </c>
      <c r="D137" s="44" t="s">
        <v>11</v>
      </c>
      <c r="E137" s="41">
        <v>34</v>
      </c>
      <c r="F137" s="42">
        <f t="shared" si="15"/>
        <v>7514</v>
      </c>
    </row>
    <row r="138" spans="1:6" s="17" customFormat="1" ht="24.75" customHeight="1" x14ac:dyDescent="0.2">
      <c r="A138" s="36">
        <v>203</v>
      </c>
      <c r="B138" s="43">
        <v>27</v>
      </c>
      <c r="C138" s="37" t="s">
        <v>37</v>
      </c>
      <c r="D138" s="44" t="s">
        <v>38</v>
      </c>
      <c r="E138" s="41">
        <v>92</v>
      </c>
      <c r="F138" s="42">
        <f t="shared" si="15"/>
        <v>2484</v>
      </c>
    </row>
    <row r="139" spans="1:6" s="17" customFormat="1" ht="24.75" customHeight="1" x14ac:dyDescent="0.2">
      <c r="A139" s="36">
        <v>204</v>
      </c>
      <c r="B139" s="43">
        <v>258</v>
      </c>
      <c r="C139" s="37" t="s">
        <v>12</v>
      </c>
      <c r="D139" s="44" t="s">
        <v>13</v>
      </c>
      <c r="E139" s="41">
        <v>2</v>
      </c>
      <c r="F139" s="42">
        <f t="shared" si="15"/>
        <v>516</v>
      </c>
    </row>
    <row r="140" spans="1:6" s="17" customFormat="1" ht="24.75" customHeight="1" x14ac:dyDescent="0.25">
      <c r="A140" s="36"/>
      <c r="B140" s="45"/>
      <c r="C140" s="37"/>
      <c r="D140" s="46" t="s">
        <v>10</v>
      </c>
      <c r="E140" s="41"/>
      <c r="F140" s="42">
        <f>SUM(F134:F139)</f>
        <v>26614</v>
      </c>
    </row>
    <row r="141" spans="1:6" s="17" customFormat="1" ht="24.75" customHeight="1" x14ac:dyDescent="0.2">
      <c r="A141" s="36"/>
      <c r="B141" s="45"/>
      <c r="C141" s="37"/>
      <c r="D141" s="44"/>
      <c r="E141" s="41"/>
      <c r="F141" s="42"/>
    </row>
    <row r="142" spans="1:6" s="17" customFormat="1" ht="24.75" customHeight="1" x14ac:dyDescent="0.25">
      <c r="A142" s="36"/>
      <c r="B142" s="45"/>
      <c r="C142" s="37"/>
      <c r="D142" s="38" t="s">
        <v>14</v>
      </c>
      <c r="E142" s="41"/>
      <c r="F142" s="42"/>
    </row>
    <row r="143" spans="1:6" s="17" customFormat="1" ht="24.75" customHeight="1" x14ac:dyDescent="0.2">
      <c r="A143" s="36">
        <v>601</v>
      </c>
      <c r="B143" s="43">
        <v>33</v>
      </c>
      <c r="C143" s="37" t="s">
        <v>15</v>
      </c>
      <c r="D143" s="40" t="s">
        <v>39</v>
      </c>
      <c r="E143" s="41">
        <v>149</v>
      </c>
      <c r="F143" s="42">
        <f t="shared" ref="F143:F146" si="16">+E143*B143</f>
        <v>4917</v>
      </c>
    </row>
    <row r="144" spans="1:6" s="17" customFormat="1" ht="24.75" customHeight="1" x14ac:dyDescent="0.2">
      <c r="A144" s="36">
        <v>659</v>
      </c>
      <c r="B144" s="47">
        <v>1000</v>
      </c>
      <c r="C144" s="37" t="s">
        <v>12</v>
      </c>
      <c r="D144" s="44" t="s">
        <v>40</v>
      </c>
      <c r="E144" s="41">
        <v>8</v>
      </c>
      <c r="F144" s="42">
        <f t="shared" si="16"/>
        <v>8000</v>
      </c>
    </row>
    <row r="145" spans="1:6" s="17" customFormat="1" ht="24.75" customHeight="1" x14ac:dyDescent="0.2">
      <c r="A145" s="36">
        <v>659</v>
      </c>
      <c r="B145" s="48">
        <v>0.13500000000000001</v>
      </c>
      <c r="C145" s="37" t="s">
        <v>15</v>
      </c>
      <c r="D145" s="44" t="s">
        <v>16</v>
      </c>
      <c r="E145" s="41">
        <v>330</v>
      </c>
      <c r="F145" s="42">
        <f t="shared" si="16"/>
        <v>44.550000000000004</v>
      </c>
    </row>
    <row r="146" spans="1:6" s="17" customFormat="1" ht="24.75" customHeight="1" x14ac:dyDescent="0.2">
      <c r="A146" s="36">
        <v>832</v>
      </c>
      <c r="B146" s="47">
        <v>1500</v>
      </c>
      <c r="C146" s="37" t="s">
        <v>25</v>
      </c>
      <c r="D146" s="44" t="s">
        <v>41</v>
      </c>
      <c r="E146" s="41">
        <v>1</v>
      </c>
      <c r="F146" s="42">
        <f t="shared" si="16"/>
        <v>1500</v>
      </c>
    </row>
    <row r="147" spans="1:6" s="17" customFormat="1" ht="24.75" customHeight="1" x14ac:dyDescent="0.25">
      <c r="A147" s="36"/>
      <c r="B147" s="49"/>
      <c r="C147" s="37"/>
      <c r="D147" s="46" t="s">
        <v>10</v>
      </c>
      <c r="E147" s="41"/>
      <c r="F147" s="42">
        <f>SUM(F143:F146)</f>
        <v>14461.55</v>
      </c>
    </row>
    <row r="148" spans="1:6" s="17" customFormat="1" ht="24.75" customHeight="1" x14ac:dyDescent="0.2">
      <c r="A148" s="36"/>
      <c r="B148" s="49"/>
      <c r="C148" s="37"/>
      <c r="D148" s="44"/>
      <c r="E148" s="41"/>
      <c r="F148" s="42"/>
    </row>
    <row r="149" spans="1:6" s="17" customFormat="1" ht="24.75" customHeight="1" x14ac:dyDescent="0.25">
      <c r="A149" s="36"/>
      <c r="B149" s="49"/>
      <c r="C149" s="37"/>
      <c r="D149" s="38" t="s">
        <v>17</v>
      </c>
      <c r="E149" s="50"/>
      <c r="F149" s="42"/>
    </row>
    <row r="150" spans="1:6" s="17" customFormat="1" ht="24.75" customHeight="1" x14ac:dyDescent="0.2">
      <c r="A150" s="36">
        <v>611</v>
      </c>
      <c r="B150" s="47">
        <v>25</v>
      </c>
      <c r="C150" s="37" t="s">
        <v>34</v>
      </c>
      <c r="D150" s="44" t="s">
        <v>18</v>
      </c>
      <c r="E150" s="41">
        <v>41</v>
      </c>
      <c r="F150" s="42">
        <f t="shared" ref="F150:F151" si="17">+E150*B150</f>
        <v>1025</v>
      </c>
    </row>
    <row r="151" spans="1:6" s="17" customFormat="1" ht="24.75" customHeight="1" x14ac:dyDescent="0.2">
      <c r="A151" s="36">
        <v>611</v>
      </c>
      <c r="B151" s="47">
        <v>25</v>
      </c>
      <c r="C151" s="37" t="s">
        <v>34</v>
      </c>
      <c r="D151" s="44" t="s">
        <v>19</v>
      </c>
      <c r="E151" s="41">
        <v>48</v>
      </c>
      <c r="F151" s="42">
        <f t="shared" si="17"/>
        <v>1200</v>
      </c>
    </row>
    <row r="152" spans="1:6" s="17" customFormat="1" ht="24.75" customHeight="1" x14ac:dyDescent="0.25">
      <c r="A152" s="36"/>
      <c r="B152" s="51"/>
      <c r="C152" s="51"/>
      <c r="D152" s="46" t="s">
        <v>10</v>
      </c>
      <c r="E152" s="41"/>
      <c r="F152" s="42">
        <f>SUM(F150:F151)</f>
        <v>2225</v>
      </c>
    </row>
    <row r="153" spans="1:6" s="17" customFormat="1" ht="24.75" customHeight="1" x14ac:dyDescent="0.25">
      <c r="A153" s="36"/>
      <c r="B153" s="51"/>
      <c r="C153" s="51"/>
      <c r="D153" s="46"/>
      <c r="E153" s="41"/>
      <c r="F153" s="42"/>
    </row>
    <row r="154" spans="1:6" s="17" customFormat="1" ht="24.75" customHeight="1" x14ac:dyDescent="0.25">
      <c r="A154" s="36"/>
      <c r="B154" s="49"/>
      <c r="C154" s="37"/>
      <c r="D154" s="38" t="s">
        <v>20</v>
      </c>
      <c r="E154" s="41"/>
      <c r="F154" s="42"/>
    </row>
    <row r="155" spans="1:6" s="17" customFormat="1" ht="24.75" customHeight="1" x14ac:dyDescent="0.2">
      <c r="A155" s="36">
        <v>301</v>
      </c>
      <c r="B155" s="43">
        <v>25</v>
      </c>
      <c r="C155" s="37" t="s">
        <v>37</v>
      </c>
      <c r="D155" s="44" t="s">
        <v>21</v>
      </c>
      <c r="E155" s="41">
        <v>334</v>
      </c>
      <c r="F155" s="42">
        <f t="shared" ref="F155:F159" si="18">+E155*B155</f>
        <v>8350</v>
      </c>
    </row>
    <row r="156" spans="1:6" s="17" customFormat="1" ht="24.75" customHeight="1" x14ac:dyDescent="0.2">
      <c r="A156" s="36">
        <v>304</v>
      </c>
      <c r="B156" s="43">
        <v>65</v>
      </c>
      <c r="C156" s="37" t="s">
        <v>37</v>
      </c>
      <c r="D156" s="44" t="s">
        <v>22</v>
      </c>
      <c r="E156" s="41">
        <v>99</v>
      </c>
      <c r="F156" s="42">
        <f t="shared" si="18"/>
        <v>6435</v>
      </c>
    </row>
    <row r="157" spans="1:6" s="17" customFormat="1" ht="24.75" customHeight="1" x14ac:dyDescent="0.2">
      <c r="A157" s="36">
        <v>407</v>
      </c>
      <c r="B157" s="47">
        <v>19</v>
      </c>
      <c r="C157" s="37" t="s">
        <v>42</v>
      </c>
      <c r="D157" s="44" t="s">
        <v>23</v>
      </c>
      <c r="E157" s="41">
        <v>3</v>
      </c>
      <c r="F157" s="42">
        <f t="shared" si="18"/>
        <v>57</v>
      </c>
    </row>
    <row r="158" spans="1:6" s="17" customFormat="1" ht="24.75" customHeight="1" x14ac:dyDescent="0.2">
      <c r="A158" s="36">
        <v>411</v>
      </c>
      <c r="B158" s="47">
        <v>10</v>
      </c>
      <c r="C158" s="37" t="s">
        <v>37</v>
      </c>
      <c r="D158" s="44" t="s">
        <v>24</v>
      </c>
      <c r="E158" s="41">
        <v>148</v>
      </c>
      <c r="F158" s="42">
        <f t="shared" si="18"/>
        <v>1480</v>
      </c>
    </row>
    <row r="159" spans="1:6" s="17" customFormat="1" ht="24.75" customHeight="1" x14ac:dyDescent="0.2">
      <c r="A159" s="36">
        <v>441</v>
      </c>
      <c r="B159" s="45">
        <v>18.5</v>
      </c>
      <c r="C159" s="37" t="s">
        <v>37</v>
      </c>
      <c r="D159" s="52" t="s">
        <v>43</v>
      </c>
      <c r="E159" s="41">
        <v>344</v>
      </c>
      <c r="F159" s="42">
        <f t="shared" si="18"/>
        <v>6364</v>
      </c>
    </row>
    <row r="160" spans="1:6" s="17" customFormat="1" ht="24.75" customHeight="1" x14ac:dyDescent="0.25">
      <c r="A160" s="36"/>
      <c r="B160" s="51"/>
      <c r="C160" s="51"/>
      <c r="D160" s="46" t="s">
        <v>10</v>
      </c>
      <c r="E160" s="50"/>
      <c r="F160" s="42">
        <f>SUM(F155:F159)</f>
        <v>22686</v>
      </c>
    </row>
    <row r="161" spans="1:6" s="17" customFormat="1" ht="24.75" customHeight="1" x14ac:dyDescent="0.25">
      <c r="A161" s="36"/>
      <c r="B161" s="51"/>
      <c r="C161" s="51"/>
      <c r="D161" s="46"/>
      <c r="E161" s="50"/>
      <c r="F161" s="42"/>
    </row>
    <row r="162" spans="1:6" s="55" customFormat="1" ht="24.75" customHeight="1" x14ac:dyDescent="0.25">
      <c r="A162" s="36"/>
      <c r="B162" s="49"/>
      <c r="C162" s="37"/>
      <c r="D162" s="38" t="s">
        <v>44</v>
      </c>
      <c r="E162" s="53"/>
      <c r="F162" s="54"/>
    </row>
    <row r="163" spans="1:6" s="55" customFormat="1" ht="24.75" customHeight="1" x14ac:dyDescent="0.2">
      <c r="A163" s="36">
        <v>503</v>
      </c>
      <c r="B163" s="43">
        <v>1</v>
      </c>
      <c r="C163" s="37" t="s">
        <v>31</v>
      </c>
      <c r="D163" s="44" t="s">
        <v>45</v>
      </c>
      <c r="E163" s="41">
        <v>27972.7</v>
      </c>
      <c r="F163" s="42">
        <f t="shared" ref="F163:F173" si="19">+E163*B163</f>
        <v>27972.7</v>
      </c>
    </row>
    <row r="164" spans="1:6" s="55" customFormat="1" ht="24.75" customHeight="1" x14ac:dyDescent="0.2">
      <c r="A164" s="36">
        <v>503</v>
      </c>
      <c r="B164" s="43">
        <v>1</v>
      </c>
      <c r="C164" s="37" t="s">
        <v>31</v>
      </c>
      <c r="D164" s="44" t="s">
        <v>46</v>
      </c>
      <c r="E164" s="41">
        <v>8000</v>
      </c>
      <c r="F164" s="42">
        <f t="shared" si="19"/>
        <v>8000</v>
      </c>
    </row>
    <row r="165" spans="1:6" s="55" customFormat="1" ht="24.75" customHeight="1" x14ac:dyDescent="0.2">
      <c r="A165" s="36">
        <v>509</v>
      </c>
      <c r="B165" s="43">
        <v>3968</v>
      </c>
      <c r="C165" s="37" t="s">
        <v>47</v>
      </c>
      <c r="D165" s="44" t="s">
        <v>48</v>
      </c>
      <c r="E165" s="41">
        <v>3</v>
      </c>
      <c r="F165" s="42">
        <f t="shared" si="19"/>
        <v>11904</v>
      </c>
    </row>
    <row r="166" spans="1:6" s="17" customFormat="1" ht="24.75" customHeight="1" x14ac:dyDescent="0.2">
      <c r="A166" s="36">
        <v>511</v>
      </c>
      <c r="B166" s="43">
        <v>33</v>
      </c>
      <c r="C166" s="37" t="s">
        <v>37</v>
      </c>
      <c r="D166" s="44" t="s">
        <v>49</v>
      </c>
      <c r="E166" s="41">
        <v>798</v>
      </c>
      <c r="F166" s="42">
        <f t="shared" si="19"/>
        <v>26334</v>
      </c>
    </row>
    <row r="167" spans="1:6" s="17" customFormat="1" ht="24.75" customHeight="1" x14ac:dyDescent="0.2">
      <c r="A167" s="36">
        <v>511</v>
      </c>
      <c r="B167" s="49">
        <v>18.5</v>
      </c>
      <c r="C167" s="37" t="s">
        <v>37</v>
      </c>
      <c r="D167" s="44" t="s">
        <v>50</v>
      </c>
      <c r="E167" s="41">
        <v>1987</v>
      </c>
      <c r="F167" s="42">
        <f t="shared" si="19"/>
        <v>36759.5</v>
      </c>
    </row>
    <row r="168" spans="1:6" s="17" customFormat="1" ht="24.75" customHeight="1" x14ac:dyDescent="0.2">
      <c r="A168" s="36">
        <v>512</v>
      </c>
      <c r="B168" s="47">
        <v>34</v>
      </c>
      <c r="C168" s="37" t="s">
        <v>12</v>
      </c>
      <c r="D168" s="44" t="s">
        <v>51</v>
      </c>
      <c r="E168" s="41">
        <v>41</v>
      </c>
      <c r="F168" s="42">
        <f t="shared" si="19"/>
        <v>1394</v>
      </c>
    </row>
    <row r="169" spans="1:6" s="17" customFormat="1" ht="24.75" customHeight="1" x14ac:dyDescent="0.2">
      <c r="A169" s="36">
        <v>512</v>
      </c>
      <c r="B169" s="47">
        <v>215</v>
      </c>
      <c r="C169" s="37" t="s">
        <v>12</v>
      </c>
      <c r="D169" s="44" t="s">
        <v>52</v>
      </c>
      <c r="E169" s="41">
        <v>29</v>
      </c>
      <c r="F169" s="42">
        <f t="shared" si="19"/>
        <v>6235</v>
      </c>
    </row>
    <row r="170" spans="1:6" s="17" customFormat="1" ht="24.75" customHeight="1" x14ac:dyDescent="0.2">
      <c r="A170" s="36">
        <v>518</v>
      </c>
      <c r="B170" s="49">
        <v>60.5</v>
      </c>
      <c r="C170" s="37" t="s">
        <v>37</v>
      </c>
      <c r="D170" s="44" t="s">
        <v>53</v>
      </c>
      <c r="E170" s="41">
        <v>130</v>
      </c>
      <c r="F170" s="42">
        <f t="shared" si="19"/>
        <v>7865</v>
      </c>
    </row>
    <row r="171" spans="1:6" s="17" customFormat="1" ht="24.75" customHeight="1" x14ac:dyDescent="0.2">
      <c r="A171" s="36">
        <v>518</v>
      </c>
      <c r="B171" s="47">
        <v>194</v>
      </c>
      <c r="C171" s="37" t="s">
        <v>34</v>
      </c>
      <c r="D171" s="44" t="s">
        <v>54</v>
      </c>
      <c r="E171" s="41">
        <v>14</v>
      </c>
      <c r="F171" s="42">
        <f t="shared" si="19"/>
        <v>2716</v>
      </c>
    </row>
    <row r="172" spans="1:6" s="17" customFormat="1" ht="24.75" customHeight="1" x14ac:dyDescent="0.2">
      <c r="A172" s="36">
        <v>518</v>
      </c>
      <c r="B172" s="47">
        <v>6</v>
      </c>
      <c r="C172" s="37" t="s">
        <v>34</v>
      </c>
      <c r="D172" s="44" t="s">
        <v>55</v>
      </c>
      <c r="E172" s="41">
        <v>130</v>
      </c>
      <c r="F172" s="42">
        <f t="shared" si="19"/>
        <v>780</v>
      </c>
    </row>
    <row r="173" spans="1:6" s="17" customFormat="1" ht="24.75" customHeight="1" x14ac:dyDescent="0.2">
      <c r="A173" s="36">
        <v>611</v>
      </c>
      <c r="B173" s="47">
        <v>80</v>
      </c>
      <c r="C173" s="37" t="s">
        <v>34</v>
      </c>
      <c r="D173" s="44" t="s">
        <v>56</v>
      </c>
      <c r="E173" s="41">
        <v>1094</v>
      </c>
      <c r="F173" s="42">
        <f t="shared" si="19"/>
        <v>87520</v>
      </c>
    </row>
    <row r="174" spans="1:6" s="17" customFormat="1" ht="24.75" customHeight="1" x14ac:dyDescent="0.25">
      <c r="A174" s="36"/>
      <c r="B174" s="51"/>
      <c r="C174" s="51"/>
      <c r="D174" s="46" t="s">
        <v>10</v>
      </c>
      <c r="E174" s="53"/>
      <c r="F174" s="42">
        <f>SUM(F163:F173)</f>
        <v>217480.2</v>
      </c>
    </row>
    <row r="175" spans="1:6" s="17" customFormat="1" ht="24.75" customHeight="1" x14ac:dyDescent="0.2">
      <c r="A175" s="36"/>
      <c r="B175" s="49"/>
      <c r="C175" s="37"/>
      <c r="D175" s="44"/>
      <c r="E175" s="41"/>
      <c r="F175" s="42"/>
    </row>
    <row r="176" spans="1:6" s="17" customFormat="1" ht="24.75" customHeight="1" x14ac:dyDescent="0.25">
      <c r="A176" s="36"/>
      <c r="B176" s="49"/>
      <c r="C176" s="37"/>
      <c r="D176" s="38" t="s">
        <v>57</v>
      </c>
      <c r="E176" s="41"/>
      <c r="F176" s="42"/>
    </row>
    <row r="177" spans="1:6" s="17" customFormat="1" ht="33.75" customHeight="1" x14ac:dyDescent="0.2">
      <c r="A177" s="36">
        <v>638</v>
      </c>
      <c r="B177" s="47">
        <v>147</v>
      </c>
      <c r="C177" s="37" t="s">
        <v>34</v>
      </c>
      <c r="D177" s="52" t="s">
        <v>64</v>
      </c>
      <c r="E177" s="41">
        <v>199</v>
      </c>
      <c r="F177" s="42">
        <f t="shared" ref="F177:F182" si="20">+E177*B177</f>
        <v>29253</v>
      </c>
    </row>
    <row r="178" spans="1:6" s="17" customFormat="1" ht="24.75" customHeight="1" x14ac:dyDescent="0.2">
      <c r="A178" s="36">
        <v>638</v>
      </c>
      <c r="B178" s="47">
        <v>1</v>
      </c>
      <c r="C178" s="37" t="s">
        <v>25</v>
      </c>
      <c r="D178" s="44" t="s">
        <v>58</v>
      </c>
      <c r="E178" s="41">
        <v>9907</v>
      </c>
      <c r="F178" s="42">
        <f t="shared" si="20"/>
        <v>9907</v>
      </c>
    </row>
    <row r="179" spans="1:6" s="17" customFormat="1" ht="24.75" customHeight="1" x14ac:dyDescent="0.25">
      <c r="A179" s="36"/>
      <c r="B179" s="51"/>
      <c r="C179" s="51"/>
      <c r="D179" s="46" t="s">
        <v>10</v>
      </c>
      <c r="E179" s="41"/>
      <c r="F179" s="42">
        <f>SUM(F177:F178)</f>
        <v>39160</v>
      </c>
    </row>
    <row r="180" spans="1:6" s="17" customFormat="1" ht="24.75" customHeight="1" x14ac:dyDescent="0.2">
      <c r="A180" s="36"/>
      <c r="B180" s="49"/>
      <c r="C180" s="37"/>
      <c r="D180" s="44"/>
      <c r="E180" s="41"/>
      <c r="F180" s="42"/>
    </row>
    <row r="181" spans="1:6" s="17" customFormat="1" ht="24.75" customHeight="1" x14ac:dyDescent="0.25">
      <c r="A181" s="36"/>
      <c r="B181" s="49"/>
      <c r="C181" s="37"/>
      <c r="D181" s="38" t="s">
        <v>26</v>
      </c>
      <c r="E181" s="41"/>
      <c r="F181" s="42"/>
    </row>
    <row r="182" spans="1:6" s="17" customFormat="1" ht="24.75" customHeight="1" x14ac:dyDescent="0.2">
      <c r="A182" s="36">
        <v>614</v>
      </c>
      <c r="B182" s="47">
        <v>1</v>
      </c>
      <c r="C182" s="37" t="s">
        <v>31</v>
      </c>
      <c r="D182" s="44" t="s">
        <v>27</v>
      </c>
      <c r="E182" s="41">
        <v>8000</v>
      </c>
      <c r="F182" s="42">
        <f t="shared" ref="F182:F187" si="21">+E182*B182</f>
        <v>8000</v>
      </c>
    </row>
    <row r="183" spans="1:6" s="4" customFormat="1" ht="24.75" customHeight="1" x14ac:dyDescent="0.25">
      <c r="A183" s="36"/>
      <c r="B183" s="51"/>
      <c r="C183" s="51"/>
      <c r="D183" s="46" t="s">
        <v>10</v>
      </c>
      <c r="E183" s="50"/>
      <c r="F183" s="42">
        <f>SUM(F182)</f>
        <v>8000</v>
      </c>
    </row>
    <row r="184" spans="1:6" s="4" customFormat="1" ht="24.75" customHeight="1" x14ac:dyDescent="0.25">
      <c r="A184" s="36"/>
      <c r="B184" s="49"/>
      <c r="C184" s="37"/>
      <c r="D184" s="44"/>
      <c r="E184" s="50"/>
      <c r="F184" s="22"/>
    </row>
    <row r="185" spans="1:6" s="4" customFormat="1" ht="24.75" customHeight="1" x14ac:dyDescent="0.25">
      <c r="A185" s="36"/>
      <c r="B185" s="49"/>
      <c r="C185" s="37"/>
      <c r="D185" s="38" t="s">
        <v>8</v>
      </c>
      <c r="E185" s="53"/>
      <c r="F185" s="22"/>
    </row>
    <row r="186" spans="1:6" s="4" customFormat="1" ht="24.75" customHeight="1" x14ac:dyDescent="0.2">
      <c r="A186" s="36">
        <v>103.05</v>
      </c>
      <c r="B186" s="47">
        <v>1</v>
      </c>
      <c r="C186" s="37" t="s">
        <v>31</v>
      </c>
      <c r="D186" s="44" t="s">
        <v>59</v>
      </c>
      <c r="E186" s="41">
        <v>7500</v>
      </c>
      <c r="F186" s="42">
        <f t="shared" ref="F186:F187" si="22">+E186*B186</f>
        <v>7500</v>
      </c>
    </row>
    <row r="187" spans="1:6" s="6" customFormat="1" ht="24.75" customHeight="1" x14ac:dyDescent="0.2">
      <c r="A187" s="36">
        <v>623</v>
      </c>
      <c r="B187" s="47">
        <v>1</v>
      </c>
      <c r="C187" s="37" t="s">
        <v>31</v>
      </c>
      <c r="D187" s="44" t="s">
        <v>60</v>
      </c>
      <c r="E187" s="41">
        <v>8000</v>
      </c>
      <c r="F187" s="42">
        <f t="shared" si="22"/>
        <v>8000</v>
      </c>
    </row>
    <row r="188" spans="1:6" s="15" customFormat="1" ht="24.75" customHeight="1" x14ac:dyDescent="0.25">
      <c r="A188" s="36"/>
      <c r="B188" s="51"/>
      <c r="C188" s="51"/>
      <c r="D188" s="46" t="s">
        <v>10</v>
      </c>
      <c r="E188" s="50"/>
      <c r="F188" s="42">
        <f>SUM(F186:F187)</f>
        <v>15500</v>
      </c>
    </row>
    <row r="189" spans="1:6" s="17" customFormat="1" ht="24.75" customHeight="1" x14ac:dyDescent="0.25">
      <c r="A189" s="56"/>
      <c r="B189" s="57"/>
      <c r="C189" s="58"/>
      <c r="D189" s="59"/>
      <c r="E189" s="60" t="s">
        <v>28</v>
      </c>
      <c r="F189" s="42">
        <f>+F140+F147+F152+F160+F174+F179+F183+F188</f>
        <v>346126.75</v>
      </c>
    </row>
  </sheetData>
  <mergeCells count="3">
    <mergeCell ref="A1:F1"/>
    <mergeCell ref="C2:D2"/>
    <mergeCell ref="A3:D3"/>
  </mergeCells>
  <phoneticPr fontId="0" type="noConversion"/>
  <printOptions horizontalCentered="1"/>
  <pageMargins left="0" right="0" top="0.25" bottom="0.75" header="0.5" footer="0.25"/>
  <pageSetup scale="72" fitToHeight="0" orientation="portrait" r:id="rId1"/>
  <headerFooter alignWithMargins="0">
    <oddFooter>&amp;R&amp;P</oddFooter>
  </headerFooter>
  <rowBreaks count="2" manualBreakCount="2">
    <brk id="65" max="5" man="1"/>
    <brk id="12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Erie County Engineer's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Cherry</dc:creator>
  <cp:lastModifiedBy>Cathy Griggs</cp:lastModifiedBy>
  <cp:lastPrinted>2022-09-07T14:08:23Z</cp:lastPrinted>
  <dcterms:created xsi:type="dcterms:W3CDTF">1999-04-07T19:03:50Z</dcterms:created>
  <dcterms:modified xsi:type="dcterms:W3CDTF">2022-09-07T14:08:26Z</dcterms:modified>
</cp:coreProperties>
</file>