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A!$A$1:$F$388</definedName>
  </definedNames>
  <calcPr calcId="162913"/>
</workbook>
</file>

<file path=xl/calcChain.xml><?xml version="1.0" encoding="utf-8"?>
<calcChain xmlns="http://schemas.openxmlformats.org/spreadsheetml/2006/main">
  <c r="F385" i="1" l="1"/>
  <c r="F384" i="1"/>
  <c r="F383" i="1"/>
  <c r="F382" i="1"/>
  <c r="F381" i="1"/>
  <c r="F380" i="1"/>
  <c r="F379" i="1"/>
  <c r="F375" i="1"/>
  <c r="F376" i="1" s="1"/>
  <c r="F372" i="1"/>
  <c r="F373" i="1" s="1"/>
  <c r="F369" i="1"/>
  <c r="F368" i="1"/>
  <c r="F367" i="1"/>
  <c r="F364" i="1"/>
  <c r="F363" i="1"/>
  <c r="F362" i="1"/>
  <c r="F361" i="1"/>
  <c r="F360" i="1"/>
  <c r="F359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0" i="1"/>
  <c r="F339" i="1"/>
  <c r="F338" i="1"/>
  <c r="F337" i="1"/>
  <c r="F336" i="1"/>
  <c r="F335" i="1"/>
  <c r="F334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08" i="1"/>
  <c r="F307" i="1"/>
  <c r="F306" i="1"/>
  <c r="F305" i="1"/>
  <c r="F304" i="1"/>
  <c r="F303" i="1"/>
  <c r="F302" i="1"/>
  <c r="F298" i="1"/>
  <c r="F299" i="1" s="1"/>
  <c r="F295" i="1"/>
  <c r="F296" i="1" s="1"/>
  <c r="F292" i="1"/>
  <c r="F293" i="1" s="1"/>
  <c r="F291" i="1"/>
  <c r="F290" i="1"/>
  <c r="F287" i="1"/>
  <c r="F286" i="1"/>
  <c r="F285" i="1"/>
  <c r="F284" i="1"/>
  <c r="F283" i="1"/>
  <c r="F282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3" i="1"/>
  <c r="F262" i="1"/>
  <c r="F261" i="1"/>
  <c r="F260" i="1"/>
  <c r="F259" i="1"/>
  <c r="F258" i="1"/>
  <c r="F257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1" i="1"/>
  <c r="F230" i="1"/>
  <c r="F229" i="1"/>
  <c r="F228" i="1"/>
  <c r="F227" i="1"/>
  <c r="F226" i="1"/>
  <c r="F225" i="1"/>
  <c r="F222" i="1"/>
  <c r="F221" i="1"/>
  <c r="F218" i="1"/>
  <c r="F219" i="1" s="1"/>
  <c r="F215" i="1"/>
  <c r="F214" i="1"/>
  <c r="F213" i="1"/>
  <c r="F210" i="1"/>
  <c r="F209" i="1"/>
  <c r="F208" i="1"/>
  <c r="F207" i="1"/>
  <c r="F206" i="1"/>
  <c r="F205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6" i="1"/>
  <c r="F185" i="1"/>
  <c r="F184" i="1"/>
  <c r="F183" i="1"/>
  <c r="F182" i="1"/>
  <c r="F181" i="1"/>
  <c r="F180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54" i="1"/>
  <c r="F153" i="1"/>
  <c r="F152" i="1"/>
  <c r="F151" i="1"/>
  <c r="F150" i="1"/>
  <c r="F149" i="1"/>
  <c r="F148" i="1"/>
  <c r="F144" i="1"/>
  <c r="F145" i="1" s="1"/>
  <c r="F141" i="1"/>
  <c r="F142" i="1" s="1"/>
  <c r="F138" i="1"/>
  <c r="F137" i="1"/>
  <c r="F136" i="1"/>
  <c r="F139" i="1" s="1"/>
  <c r="F133" i="1"/>
  <c r="F132" i="1"/>
  <c r="F131" i="1"/>
  <c r="F130" i="1"/>
  <c r="F129" i="1"/>
  <c r="F128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09" i="1"/>
  <c r="F108" i="1"/>
  <c r="F107" i="1"/>
  <c r="F106" i="1"/>
  <c r="F105" i="1"/>
  <c r="F104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77" i="1"/>
  <c r="F76" i="1"/>
  <c r="F75" i="1"/>
  <c r="F74" i="1"/>
  <c r="F73" i="1"/>
  <c r="F72" i="1"/>
  <c r="F71" i="1"/>
  <c r="F78" i="1" s="1"/>
  <c r="F79" i="1" s="1"/>
  <c r="F67" i="1"/>
  <c r="F68" i="1" s="1"/>
  <c r="F64" i="1"/>
  <c r="F65" i="1" s="1"/>
  <c r="F61" i="1"/>
  <c r="F60" i="1"/>
  <c r="F59" i="1"/>
  <c r="F56" i="1"/>
  <c r="F55" i="1"/>
  <c r="F54" i="1"/>
  <c r="F53" i="1"/>
  <c r="F52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  <c r="F211" i="1" l="1"/>
  <c r="F370" i="1"/>
  <c r="F57" i="1"/>
  <c r="F386" i="1"/>
  <c r="F387" i="1" s="1"/>
  <c r="F365" i="1"/>
  <c r="F357" i="1"/>
  <c r="F341" i="1"/>
  <c r="F332" i="1"/>
  <c r="F309" i="1"/>
  <c r="F310" i="1" s="1"/>
  <c r="F288" i="1"/>
  <c r="F280" i="1"/>
  <c r="F264" i="1"/>
  <c r="F255" i="1"/>
  <c r="F232" i="1"/>
  <c r="F233" i="1" s="1"/>
  <c r="F216" i="1"/>
  <c r="F203" i="1"/>
  <c r="F187" i="1"/>
  <c r="F178" i="1"/>
  <c r="F155" i="1"/>
  <c r="F156" i="1" s="1"/>
  <c r="F134" i="1"/>
  <c r="F126" i="1"/>
  <c r="F110" i="1"/>
  <c r="F101" i="1"/>
  <c r="F62" i="1"/>
  <c r="F49" i="1"/>
  <c r="F377" i="1" l="1"/>
  <c r="F388" i="1" s="1"/>
  <c r="F300" i="1"/>
  <c r="F311" i="1" s="1"/>
  <c r="F223" i="1"/>
  <c r="F234" i="1" s="1"/>
  <c r="F146" i="1"/>
  <c r="F157" i="1" s="1"/>
  <c r="F32" i="1"/>
  <c r="F33" i="1" s="1"/>
  <c r="F69" i="1" s="1"/>
  <c r="F80" i="1" s="1"/>
</calcChain>
</file>

<file path=xl/sharedStrings.xml><?xml version="1.0" encoding="utf-8"?>
<sst xmlns="http://schemas.openxmlformats.org/spreadsheetml/2006/main" count="698" uniqueCount="97">
  <si>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</si>
  <si>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</si>
  <si>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</si>
  <si>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</si>
  <si>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</si>
  <si>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</si>
  <si>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</si>
  <si>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</si>
  <si>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</si>
  <si>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</si>
  <si>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</si>
  <si>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Ft.</t>
  </si>
  <si>
    <t>Ea.</t>
  </si>
  <si>
    <t>Spec.</t>
  </si>
  <si>
    <t xml:space="preserve">L. S. </t>
  </si>
  <si>
    <t>Clearing &amp; Grubbing</t>
  </si>
  <si>
    <t>Catch Basin Removed</t>
  </si>
  <si>
    <t>Pipe Removed Under 24"</t>
  </si>
  <si>
    <t>Cu. Yd.</t>
  </si>
  <si>
    <t>Excavation</t>
  </si>
  <si>
    <t>Embankment, As, Per Plan</t>
  </si>
  <si>
    <t>Sq. Yd.</t>
  </si>
  <si>
    <t>Subgrade Compaction</t>
  </si>
  <si>
    <t>Hr.</t>
  </si>
  <si>
    <t>Proof Rolling, As Per Plan</t>
  </si>
  <si>
    <t>Pavement Planing, Asphalt Concrete</t>
  </si>
  <si>
    <t>Monument Assembly Adjusted to Grade, As Per Plan</t>
  </si>
  <si>
    <t>Monument Assembly, As Per Plan</t>
  </si>
  <si>
    <t>Single Mailbox Support and Approach , As Per Plan</t>
  </si>
  <si>
    <t>EROSION CONTROL</t>
  </si>
  <si>
    <t>Topsoil Furnished and Placed</t>
  </si>
  <si>
    <t>Seeding and Mulching, Class I</t>
  </si>
  <si>
    <t>Ton</t>
  </si>
  <si>
    <t>Commercial Fertilizer</t>
  </si>
  <si>
    <t>Storm Water Pollution Prevention Plan, As Per Plan</t>
  </si>
  <si>
    <t>Storm Water Pollution Prevention Inspections</t>
  </si>
  <si>
    <t>Storm Water Pollution Prevention Inspection Software</t>
  </si>
  <si>
    <t>Erosion Control, As Per Plan</t>
  </si>
  <si>
    <t>DRAINAGE</t>
  </si>
  <si>
    <t>Catch Basin 2-2B</t>
  </si>
  <si>
    <t>Inserta-Tee Connection, As Per Plan</t>
  </si>
  <si>
    <t>PAVEMENT</t>
  </si>
  <si>
    <t>Asphalt Concrete Base</t>
  </si>
  <si>
    <t>Aggregate Base</t>
  </si>
  <si>
    <t>Gal.</t>
  </si>
  <si>
    <t>Tack Coat</t>
  </si>
  <si>
    <t>Stabilized Crushed Aggregate</t>
  </si>
  <si>
    <t>PAVEMENT MARKINGS</t>
  </si>
  <si>
    <t>Mile</t>
  </si>
  <si>
    <t>Centerline, Type 1</t>
  </si>
  <si>
    <t>Edge Line, Type 1</t>
  </si>
  <si>
    <t>Stop Line</t>
  </si>
  <si>
    <t>MAINTENANCE OF TRAFFIC</t>
  </si>
  <si>
    <t>L. S.</t>
  </si>
  <si>
    <t>Maintaining Traffic, As Per Plan</t>
  </si>
  <si>
    <t>Premium for Contract Performance Bond and Maintenance Bond</t>
  </si>
  <si>
    <t>TABULATION SHEET - BARDSHAR RD IMPROVEMENTS IN MARGARETTA TWP &amp; CITY OF SANDUSKY</t>
  </si>
  <si>
    <t>Geogrid</t>
  </si>
  <si>
    <t>Double Mailbox Support and Approach , As Per Plan</t>
  </si>
  <si>
    <t>Triple Mailbox Support and Approach , As Per Plan</t>
  </si>
  <si>
    <t>4" Conduit, Type C, 707.45, As per plan</t>
  </si>
  <si>
    <t>6" Conduit, Type C, 707.45, As per plan</t>
  </si>
  <si>
    <t>8" Conduit, Type C, As per plan</t>
  </si>
  <si>
    <t>12" Conduit, Type B, 706.02, As per plan</t>
  </si>
  <si>
    <t>12" Conduit, Type C, As Per Plan</t>
  </si>
  <si>
    <t>12" Conduit, Type C, 706.02, As per plan</t>
  </si>
  <si>
    <t>15" Conduit, Type C, As Per Plan</t>
  </si>
  <si>
    <t>15" Conduit, Type C, 706.02, As per plan</t>
  </si>
  <si>
    <t>18" Conduit, Type C, 706.02, As per plan</t>
  </si>
  <si>
    <t>30" Conduit, Type C, 706.02, As per plan</t>
  </si>
  <si>
    <t>Catch Basin 2-2B W/Slanted Riser</t>
  </si>
  <si>
    <t>Catch Basin 2-3</t>
  </si>
  <si>
    <t>Asphalt Concrete Intermediate Course, Type 2, (448)</t>
  </si>
  <si>
    <t>Asphalt Concrete Surface Course, Type 1,           PG64-22, (448)</t>
  </si>
  <si>
    <t xml:space="preserve"> BASE BID CONSTRUCTION ESTIMATE OF COST </t>
  </si>
  <si>
    <t>ALT BID #1 CITY OF SANDUSKY</t>
  </si>
  <si>
    <t>18" Conduit, Type C</t>
  </si>
  <si>
    <t>Catch Basin, Adjust to Grade</t>
  </si>
  <si>
    <t xml:space="preserve"> CITY OF SANDUSKY CONSTRUCTION ESTIMATE OF COST </t>
  </si>
  <si>
    <t xml:space="preserve"> BASE BID + ALT #1 CONSTRUCTION ESTIMATE OF COST </t>
  </si>
  <si>
    <t>L.S.</t>
  </si>
  <si>
    <t>D2 Excavating, LLC</t>
  </si>
  <si>
    <t>1787 SR 510</t>
  </si>
  <si>
    <t>Vickery, Ohio 43464</t>
  </si>
  <si>
    <t xml:space="preserve">Great Lakes Demolition Company </t>
  </si>
  <si>
    <t>1170 N Main St</t>
  </si>
  <si>
    <t>Clyde, Ohio 43410</t>
  </si>
  <si>
    <t>Ed Burdue &amp; Co. LLC</t>
  </si>
  <si>
    <t>3025 Venice Rd</t>
  </si>
  <si>
    <t>Sandusky, Oh  44870</t>
  </si>
  <si>
    <t>Buckeye Excavating &amp; Construction</t>
  </si>
  <si>
    <t>191 SR 61 E</t>
  </si>
  <si>
    <t>Norwalk, Ohio 44857</t>
  </si>
  <si>
    <t>Kwest Group Inc</t>
  </si>
  <si>
    <t>8305 Fremont Pike</t>
  </si>
  <si>
    <t>Perrysburg, Ohio  43551</t>
  </si>
  <si>
    <t>Bid Date:    February 8, 2023 @ 9:30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</si>
</sst>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#,##0.000"/>
  </numFmts>
  <fonts count="9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i/>
      <u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1" applyFont="1"/>
    <xf numFmtId="0" fontId="2" fillId="0" borderId="0" xfId="0" applyFont="1" applyAlignment="1"/>
    <xf numFmtId="44" fontId="3" fillId="0" borderId="3" xfId="1" applyFont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wrapText="1"/>
    </xf>
    <xf numFmtId="44" fontId="5" fillId="0" borderId="6" xfId="0" applyNumberFormat="1" applyFont="1" applyBorder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8" xfId="0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/>
    <xf numFmtId="0" fontId="5" fillId="0" borderId="5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1" fontId="2" fillId="0" borderId="6" xfId="0" applyNumberFormat="1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 wrapText="1"/>
    </xf>
    <xf numFmtId="44" fontId="5" fillId="0" borderId="3" xfId="0" applyNumberFormat="1" applyFont="1" applyBorder="1"/>
    <xf numFmtId="0" fontId="4" fillId="0" borderId="5" xfId="0" applyFont="1" applyBorder="1" applyAlignment="1">
      <alignment horizontal="center"/>
    </xf>
    <xf numFmtId="44" fontId="5" fillId="0" borderId="6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 applyProtection="1">
      <alignment horizontal="center" wrapText="1"/>
      <protection locked="0"/>
    </xf>
    <xf numFmtId="3" fontId="3" fillId="0" borderId="2" xfId="0" applyNumberFormat="1" applyFont="1" applyFill="1" applyBorder="1" applyAlignment="1" applyProtection="1">
      <alignment horizontal="center" wrapText="1"/>
      <protection locked="0"/>
    </xf>
    <xf numFmtId="164" fontId="3" fillId="0" borderId="2" xfId="0" applyNumberFormat="1" applyFont="1" applyFill="1" applyBorder="1" applyAlignment="1" applyProtection="1">
      <alignment horizontal="center" wrapText="1"/>
    </xf>
    <xf numFmtId="3" fontId="3" fillId="0" borderId="2" xfId="0" applyNumberFormat="1" applyFont="1" applyFill="1" applyBorder="1" applyAlignment="1" applyProtection="1">
      <alignment horizontal="center" wrapText="1"/>
    </xf>
    <xf numFmtId="3" fontId="3" fillId="0" borderId="4" xfId="0" applyNumberFormat="1" applyFont="1" applyFill="1" applyBorder="1" applyAlignment="1" applyProtection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44" fontId="6" fillId="0" borderId="3" xfId="1" applyFont="1" applyBorder="1" applyAlignment="1" applyProtection="1"/>
    <xf numFmtId="0" fontId="7" fillId="0" borderId="0" xfId="0" applyFont="1" applyAlignment="1"/>
    <xf numFmtId="0" fontId="5" fillId="0" borderId="6" xfId="0" applyFont="1" applyBorder="1" applyAlignment="1">
      <alignment horizontal="right" wrapText="1"/>
    </xf>
    <xf numFmtId="0" fontId="5" fillId="0" borderId="6" xfId="0" applyFont="1" applyBorder="1" applyAlignment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horizontal="center" wrapText="1"/>
    </xf>
    <xf numFmtId="3" fontId="3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wrapText="1"/>
    </xf>
    <xf numFmtId="3" fontId="3" fillId="0" borderId="3" xfId="0" applyNumberFormat="1" applyFont="1" applyFill="1" applyBorder="1" applyAlignment="1" applyProtection="1">
      <alignment horizontal="center"/>
    </xf>
    <xf numFmtId="0" fontId="5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 applyBorder="1" applyProtection="1"/>
    <xf numFmtId="44" fontId="3" fillId="0" borderId="0" xfId="1" applyFont="1" applyFill="1" applyBorder="1" applyProtection="1"/>
    <xf numFmtId="0" fontId="3" fillId="0" borderId="0" xfId="0" applyFont="1" applyFill="1" applyBorder="1" applyProtection="1"/>
    <xf numFmtId="44" fontId="2" fillId="0" borderId="0" xfId="1" applyFont="1"/>
    <xf numFmtId="15" fontId="3" fillId="0" borderId="0" xfId="0" applyNumberFormat="1" applyFont="1" applyFill="1" applyBorder="1" applyProtection="1"/>
    <xf numFmtId="0" fontId="2" fillId="0" borderId="0" xfId="0" applyFont="1" applyFill="1"/>
    <xf numFmtId="44" fontId="3" fillId="0" borderId="0" xfId="1" quotePrefix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44" fontId="4" fillId="0" borderId="12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88"/>
  <sheetViews>
    <sheetView tabSelected="1" defaultGridColor="0" topLeftCell="A301" colorId="22" zoomScale="75" zoomScaleNormal="50" workbookViewId="0">
      <selection activeCell="A4" sqref="A4"/>
    </sheetView>
  </sheetViews>
  <sheetFormatPr defaultColWidth="9.6640625" defaultRowHeight="15" x14ac:dyDescent="0.2"/>
  <cols>
    <col min="1" max="1" width="8.5546875" style="1" customWidth="1"/>
    <col min="2" max="2" width="12.109375" style="1" customWidth="1"/>
    <col min="3" max="3" width="9.6640625" style="1" customWidth="1"/>
    <col min="4" max="4" width="52.109375" style="1" customWidth="1"/>
    <col min="5" max="6" width="18" style="3" customWidth="1"/>
  </cols>
  <sheetData>
    <row r="1" spans="1:6" s="60" customFormat="1" ht="26.25" customHeight="1" x14ac:dyDescent="0.3">
      <c r="A1" s="81" t="s">
        <v>56</v>
      </c>
      <c r="B1" s="81"/>
      <c r="C1" s="81"/>
      <c r="D1" s="81"/>
      <c r="E1" s="81"/>
      <c r="F1" s="81"/>
    </row>
    <row r="2" spans="1:6" s="60" customFormat="1" ht="24" customHeight="1" x14ac:dyDescent="0.25">
      <c r="A2" s="61" t="s">
        <v>7</v>
      </c>
      <c r="B2" s="61"/>
      <c r="C2" s="82">
        <v>755532</v>
      </c>
      <c r="D2" s="82"/>
      <c r="E2" s="62"/>
      <c r="F2" s="62"/>
    </row>
    <row r="3" spans="1:6" s="60" customFormat="1" ht="24" customHeight="1" x14ac:dyDescent="0.25">
      <c r="A3" s="83" t="s">
        <v>96</v>
      </c>
      <c r="B3" s="83"/>
      <c r="C3" s="83"/>
      <c r="D3" s="83"/>
      <c r="E3" s="64"/>
      <c r="F3" s="64"/>
    </row>
    <row r="4" spans="1:6" s="60" customFormat="1" ht="21" customHeight="1" x14ac:dyDescent="0.25">
      <c r="A4" s="61"/>
      <c r="B4" s="65"/>
      <c r="C4" s="61"/>
      <c r="D4" s="66"/>
      <c r="E4" s="62" t="s">
        <v>0</v>
      </c>
    </row>
    <row r="5" spans="1:6" s="60" customFormat="1" ht="21" customHeight="1" x14ac:dyDescent="0.25">
      <c r="A5" s="61"/>
      <c r="B5" s="61"/>
      <c r="C5" s="61"/>
      <c r="D5" s="66"/>
      <c r="E5" s="62" t="s">
        <v>81</v>
      </c>
      <c r="F5" s="62"/>
    </row>
    <row r="6" spans="1:6" s="60" customFormat="1" ht="21" customHeight="1" x14ac:dyDescent="0.25">
      <c r="A6" s="61"/>
      <c r="B6" s="61"/>
      <c r="C6" s="61"/>
      <c r="D6" s="66"/>
      <c r="E6" s="67" t="s">
        <v>82</v>
      </c>
      <c r="F6" s="62"/>
    </row>
    <row r="7" spans="1:6" s="60" customFormat="1" ht="21" customHeight="1" x14ac:dyDescent="0.25">
      <c r="A7" s="61"/>
      <c r="B7" s="68"/>
      <c r="C7" s="61"/>
      <c r="D7" s="66"/>
      <c r="E7" s="62" t="s">
        <v>83</v>
      </c>
      <c r="F7" s="62"/>
    </row>
    <row r="8" spans="1:6" s="52" customFormat="1" ht="24" customHeight="1" x14ac:dyDescent="0.25">
      <c r="A8" s="49" t="s">
        <v>5</v>
      </c>
      <c r="B8" s="50" t="s">
        <v>6</v>
      </c>
      <c r="C8" s="50" t="s">
        <v>3</v>
      </c>
      <c r="D8" s="49" t="s">
        <v>4</v>
      </c>
      <c r="E8" s="51" t="s">
        <v>1</v>
      </c>
      <c r="F8" s="51" t="s">
        <v>2</v>
      </c>
    </row>
    <row r="9" spans="1:6" s="6" customFormat="1" ht="33.75" customHeight="1" x14ac:dyDescent="0.25">
      <c r="A9" s="75" t="s">
        <v>9</v>
      </c>
      <c r="B9" s="76"/>
      <c r="C9" s="76"/>
      <c r="D9" s="76"/>
      <c r="E9" s="76"/>
      <c r="F9" s="77"/>
    </row>
    <row r="10" spans="1:6" s="4" customFormat="1" ht="33.75" customHeight="1" x14ac:dyDescent="0.25">
      <c r="A10" s="54">
        <v>201</v>
      </c>
      <c r="B10" s="55">
        <v>1</v>
      </c>
      <c r="C10" s="56" t="s">
        <v>14</v>
      </c>
      <c r="D10" s="57" t="s">
        <v>15</v>
      </c>
      <c r="E10" s="30">
        <v>2500</v>
      </c>
      <c r="F10" s="5">
        <f>+E10*B10</f>
        <v>2500</v>
      </c>
    </row>
    <row r="11" spans="1:6" s="4" customFormat="1" ht="33.75" customHeight="1" x14ac:dyDescent="0.25">
      <c r="A11" s="8">
        <v>202</v>
      </c>
      <c r="B11" s="53">
        <v>1123</v>
      </c>
      <c r="C11" s="9" t="s">
        <v>11</v>
      </c>
      <c r="D11" s="10" t="s">
        <v>17</v>
      </c>
      <c r="E11" s="11">
        <v>7.5</v>
      </c>
      <c r="F11" s="5">
        <f t="shared" ref="F11:F23" si="0">+E11*B11</f>
        <v>8422.5</v>
      </c>
    </row>
    <row r="12" spans="1:6" s="4" customFormat="1" ht="33.75" customHeight="1" x14ac:dyDescent="0.25">
      <c r="A12" s="8">
        <v>202</v>
      </c>
      <c r="B12" s="35">
        <v>2</v>
      </c>
      <c r="C12" s="9" t="s">
        <v>12</v>
      </c>
      <c r="D12" s="10" t="s">
        <v>16</v>
      </c>
      <c r="E12" s="11">
        <v>105</v>
      </c>
      <c r="F12" s="5">
        <f t="shared" si="0"/>
        <v>210</v>
      </c>
    </row>
    <row r="13" spans="1:6" s="4" customFormat="1" ht="33.75" customHeight="1" x14ac:dyDescent="0.25">
      <c r="A13" s="8">
        <v>203</v>
      </c>
      <c r="B13" s="36">
        <v>1095.5</v>
      </c>
      <c r="C13" s="12" t="s">
        <v>18</v>
      </c>
      <c r="D13" s="10" t="s">
        <v>19</v>
      </c>
      <c r="E13" s="11">
        <v>22.85</v>
      </c>
      <c r="F13" s="5">
        <f t="shared" si="0"/>
        <v>25032.175000000003</v>
      </c>
    </row>
    <row r="14" spans="1:6" s="4" customFormat="1" ht="33.75" customHeight="1" x14ac:dyDescent="0.25">
      <c r="A14" s="8">
        <v>203</v>
      </c>
      <c r="B14" s="37">
        <v>2103</v>
      </c>
      <c r="C14" s="12" t="s">
        <v>18</v>
      </c>
      <c r="D14" s="10" t="s">
        <v>20</v>
      </c>
      <c r="E14" s="11">
        <v>24</v>
      </c>
      <c r="F14" s="5">
        <f t="shared" si="0"/>
        <v>50472</v>
      </c>
    </row>
    <row r="15" spans="1:6" s="4" customFormat="1" ht="33.75" customHeight="1" x14ac:dyDescent="0.25">
      <c r="A15" s="8">
        <v>204</v>
      </c>
      <c r="B15" s="37">
        <v>2244</v>
      </c>
      <c r="C15" s="12" t="s">
        <v>21</v>
      </c>
      <c r="D15" s="10" t="s">
        <v>22</v>
      </c>
      <c r="E15" s="11">
        <v>3</v>
      </c>
      <c r="F15" s="5">
        <f t="shared" si="0"/>
        <v>6732</v>
      </c>
    </row>
    <row r="16" spans="1:6" s="4" customFormat="1" ht="33.75" customHeight="1" x14ac:dyDescent="0.25">
      <c r="A16" s="8">
        <v>204</v>
      </c>
      <c r="B16" s="37">
        <v>2</v>
      </c>
      <c r="C16" s="12" t="s">
        <v>23</v>
      </c>
      <c r="D16" s="10" t="s">
        <v>24</v>
      </c>
      <c r="E16" s="11">
        <v>150</v>
      </c>
      <c r="F16" s="5">
        <f t="shared" si="0"/>
        <v>300</v>
      </c>
    </row>
    <row r="17" spans="1:6" s="4" customFormat="1" ht="33.75" customHeight="1" x14ac:dyDescent="0.25">
      <c r="A17" s="8">
        <v>204</v>
      </c>
      <c r="B17" s="38">
        <v>100</v>
      </c>
      <c r="C17" s="12" t="s">
        <v>21</v>
      </c>
      <c r="D17" s="10" t="s">
        <v>57</v>
      </c>
      <c r="E17" s="11">
        <v>15</v>
      </c>
      <c r="F17" s="5">
        <f t="shared" si="0"/>
        <v>1500</v>
      </c>
    </row>
    <row r="18" spans="1:6" s="4" customFormat="1" ht="33.75" customHeight="1" x14ac:dyDescent="0.25">
      <c r="A18" s="13">
        <v>254</v>
      </c>
      <c r="B18" s="39">
        <v>965</v>
      </c>
      <c r="C18" s="14" t="s">
        <v>21</v>
      </c>
      <c r="D18" s="15" t="s">
        <v>25</v>
      </c>
      <c r="E18" s="11">
        <v>20</v>
      </c>
      <c r="F18" s="5">
        <f t="shared" si="0"/>
        <v>19300</v>
      </c>
    </row>
    <row r="19" spans="1:6" s="4" customFormat="1" ht="33.75" customHeight="1" x14ac:dyDescent="0.25">
      <c r="A19" s="16">
        <v>623</v>
      </c>
      <c r="B19" s="40">
        <v>2</v>
      </c>
      <c r="C19" s="17" t="s">
        <v>12</v>
      </c>
      <c r="D19" s="18" t="s">
        <v>26</v>
      </c>
      <c r="E19" s="11">
        <v>750</v>
      </c>
      <c r="F19" s="5">
        <f t="shared" si="0"/>
        <v>1500</v>
      </c>
    </row>
    <row r="20" spans="1:6" s="4" customFormat="1" ht="33.75" customHeight="1" x14ac:dyDescent="0.25">
      <c r="A20" s="19">
        <v>623</v>
      </c>
      <c r="B20" s="40">
        <v>1</v>
      </c>
      <c r="C20" s="21" t="s">
        <v>12</v>
      </c>
      <c r="D20" s="22" t="s">
        <v>27</v>
      </c>
      <c r="E20" s="11">
        <v>1500</v>
      </c>
      <c r="F20" s="5">
        <f t="shared" si="0"/>
        <v>1500</v>
      </c>
    </row>
    <row r="21" spans="1:6" s="4" customFormat="1" ht="33.75" customHeight="1" x14ac:dyDescent="0.25">
      <c r="A21" s="19" t="s">
        <v>13</v>
      </c>
      <c r="B21" s="41">
        <v>7</v>
      </c>
      <c r="C21" s="21" t="s">
        <v>12</v>
      </c>
      <c r="D21" s="22" t="s">
        <v>28</v>
      </c>
      <c r="E21" s="11">
        <v>200</v>
      </c>
      <c r="F21" s="5">
        <f t="shared" si="0"/>
        <v>1400</v>
      </c>
    </row>
    <row r="22" spans="1:6" s="4" customFormat="1" ht="33.75" customHeight="1" x14ac:dyDescent="0.25">
      <c r="A22" s="19" t="s">
        <v>13</v>
      </c>
      <c r="B22" s="41">
        <v>1</v>
      </c>
      <c r="C22" s="24" t="s">
        <v>12</v>
      </c>
      <c r="D22" s="22" t="s">
        <v>58</v>
      </c>
      <c r="E22" s="11">
        <v>300</v>
      </c>
      <c r="F22" s="5">
        <f t="shared" si="0"/>
        <v>300</v>
      </c>
    </row>
    <row r="23" spans="1:6" s="4" customFormat="1" ht="33.75" customHeight="1" x14ac:dyDescent="0.25">
      <c r="A23" s="19" t="s">
        <v>13</v>
      </c>
      <c r="B23" s="41">
        <v>1</v>
      </c>
      <c r="C23" s="24" t="s">
        <v>12</v>
      </c>
      <c r="D23" s="22" t="s">
        <v>59</v>
      </c>
      <c r="E23" s="11">
        <v>750</v>
      </c>
      <c r="F23" s="5">
        <f t="shared" si="0"/>
        <v>750</v>
      </c>
    </row>
    <row r="24" spans="1:6" s="4" customFormat="1" ht="33.75" customHeight="1" x14ac:dyDescent="0.25">
      <c r="A24" s="19"/>
      <c r="B24" s="23"/>
      <c r="C24" s="24"/>
      <c r="D24" s="26" t="s">
        <v>10</v>
      </c>
      <c r="E24" s="11"/>
      <c r="F24" s="5">
        <f>SUM(F10:F23)</f>
        <v>119918.675</v>
      </c>
    </row>
    <row r="25" spans="1:6" s="4" customFormat="1" ht="33.75" customHeight="1" x14ac:dyDescent="0.25">
      <c r="A25" s="78" t="s">
        <v>29</v>
      </c>
      <c r="B25" s="79"/>
      <c r="C25" s="79"/>
      <c r="D25" s="79"/>
      <c r="E25" s="79"/>
      <c r="F25" s="80"/>
    </row>
    <row r="26" spans="1:6" s="4" customFormat="1" ht="33.75" customHeight="1" x14ac:dyDescent="0.25">
      <c r="A26" s="16">
        <v>653</v>
      </c>
      <c r="B26" s="58">
        <v>340</v>
      </c>
      <c r="C26" s="56" t="s">
        <v>18</v>
      </c>
      <c r="D26" s="59" t="s">
        <v>30</v>
      </c>
      <c r="E26" s="30">
        <v>35</v>
      </c>
      <c r="F26" s="5">
        <f t="shared" ref="F26:F31" si="1">+E26*B26</f>
        <v>11900</v>
      </c>
    </row>
    <row r="27" spans="1:6" s="4" customFormat="1" ht="33.75" customHeight="1" x14ac:dyDescent="0.25">
      <c r="A27" s="19">
        <v>659</v>
      </c>
      <c r="B27" s="40">
        <v>10720</v>
      </c>
      <c r="C27" s="9" t="s">
        <v>21</v>
      </c>
      <c r="D27" s="27" t="s">
        <v>31</v>
      </c>
      <c r="E27" s="11">
        <v>1.5</v>
      </c>
      <c r="F27" s="5">
        <f t="shared" si="1"/>
        <v>16080</v>
      </c>
    </row>
    <row r="28" spans="1:6" s="4" customFormat="1" ht="33.75" customHeight="1" x14ac:dyDescent="0.25">
      <c r="A28" s="19">
        <v>659</v>
      </c>
      <c r="B28" s="43">
        <v>1.4470000000000001</v>
      </c>
      <c r="C28" s="9" t="s">
        <v>32</v>
      </c>
      <c r="D28" s="22" t="s">
        <v>33</v>
      </c>
      <c r="E28" s="11">
        <v>650</v>
      </c>
      <c r="F28" s="5">
        <f t="shared" si="1"/>
        <v>940.55000000000007</v>
      </c>
    </row>
    <row r="29" spans="1:6" s="4" customFormat="1" ht="33.75" customHeight="1" x14ac:dyDescent="0.25">
      <c r="A29" s="19">
        <v>832</v>
      </c>
      <c r="B29" s="42">
        <v>1</v>
      </c>
      <c r="C29" s="9" t="s">
        <v>80</v>
      </c>
      <c r="D29" s="22" t="s">
        <v>34</v>
      </c>
      <c r="E29" s="11">
        <v>1500</v>
      </c>
      <c r="F29" s="5">
        <f t="shared" si="1"/>
        <v>1500</v>
      </c>
    </row>
    <row r="30" spans="1:6" s="4" customFormat="1" ht="33.75" customHeight="1" x14ac:dyDescent="0.25">
      <c r="A30" s="19">
        <v>832</v>
      </c>
      <c r="B30" s="42">
        <v>1</v>
      </c>
      <c r="C30" s="9" t="s">
        <v>80</v>
      </c>
      <c r="D30" s="22" t="s">
        <v>35</v>
      </c>
      <c r="E30" s="11">
        <v>3000</v>
      </c>
      <c r="F30" s="5">
        <f t="shared" si="1"/>
        <v>3000</v>
      </c>
    </row>
    <row r="31" spans="1:6" s="4" customFormat="1" ht="33.75" customHeight="1" x14ac:dyDescent="0.25">
      <c r="A31" s="19">
        <v>832</v>
      </c>
      <c r="B31" s="42">
        <v>1</v>
      </c>
      <c r="C31" s="9" t="s">
        <v>80</v>
      </c>
      <c r="D31" s="22" t="s">
        <v>36</v>
      </c>
      <c r="E31" s="11">
        <v>5225</v>
      </c>
      <c r="F31" s="5">
        <f t="shared" si="1"/>
        <v>5225</v>
      </c>
    </row>
    <row r="32" spans="1:6" s="4" customFormat="1" ht="33.75" customHeight="1" x14ac:dyDescent="0.25">
      <c r="A32" s="19">
        <v>832</v>
      </c>
      <c r="B32" s="42">
        <v>20000</v>
      </c>
      <c r="C32" s="9" t="s">
        <v>12</v>
      </c>
      <c r="D32" s="22" t="s">
        <v>37</v>
      </c>
      <c r="E32" s="11">
        <v>1</v>
      </c>
      <c r="F32" s="5">
        <f>+E32*B32</f>
        <v>20000</v>
      </c>
    </row>
    <row r="33" spans="1:6" s="4" customFormat="1" ht="33.75" customHeight="1" x14ac:dyDescent="0.25">
      <c r="A33" s="19"/>
      <c r="B33" s="20"/>
      <c r="C33" s="9"/>
      <c r="D33" s="26" t="s">
        <v>10</v>
      </c>
      <c r="E33" s="11"/>
      <c r="F33" s="5">
        <f>SUM(F26:F32)</f>
        <v>58645.55</v>
      </c>
    </row>
    <row r="34" spans="1:6" s="4" customFormat="1" ht="33.75" customHeight="1" x14ac:dyDescent="0.25">
      <c r="A34" s="78" t="s">
        <v>38</v>
      </c>
      <c r="B34" s="79"/>
      <c r="C34" s="79"/>
      <c r="D34" s="79"/>
      <c r="E34" s="79"/>
      <c r="F34" s="80"/>
    </row>
    <row r="35" spans="1:6" s="4" customFormat="1" ht="33.75" customHeight="1" x14ac:dyDescent="0.25">
      <c r="A35" s="16">
        <v>611</v>
      </c>
      <c r="B35" s="58">
        <v>54</v>
      </c>
      <c r="C35" s="56" t="s">
        <v>11</v>
      </c>
      <c r="D35" s="59" t="s">
        <v>60</v>
      </c>
      <c r="E35" s="30">
        <v>14</v>
      </c>
      <c r="F35" s="5">
        <f t="shared" ref="F35:F48" si="2">+E35*B35</f>
        <v>756</v>
      </c>
    </row>
    <row r="36" spans="1:6" s="4" customFormat="1" ht="33.75" customHeight="1" x14ac:dyDescent="0.25">
      <c r="A36" s="19">
        <v>611</v>
      </c>
      <c r="B36" s="40">
        <v>40</v>
      </c>
      <c r="C36" s="9" t="s">
        <v>11</v>
      </c>
      <c r="D36" s="27" t="s">
        <v>61</v>
      </c>
      <c r="E36" s="11">
        <v>25</v>
      </c>
      <c r="F36" s="5">
        <f t="shared" si="2"/>
        <v>1000</v>
      </c>
    </row>
    <row r="37" spans="1:6" s="7" customFormat="1" ht="33.75" customHeight="1" x14ac:dyDescent="0.25">
      <c r="A37" s="19">
        <v>611</v>
      </c>
      <c r="B37" s="42">
        <v>30</v>
      </c>
      <c r="C37" s="9" t="s">
        <v>11</v>
      </c>
      <c r="D37" s="27" t="s">
        <v>62</v>
      </c>
      <c r="E37" s="11">
        <v>43</v>
      </c>
      <c r="F37" s="5">
        <f t="shared" si="2"/>
        <v>1290</v>
      </c>
    </row>
    <row r="38" spans="1:6" s="7" customFormat="1" ht="33.75" customHeight="1" x14ac:dyDescent="0.25">
      <c r="A38" s="19">
        <v>611</v>
      </c>
      <c r="B38" s="44">
        <v>222.5</v>
      </c>
      <c r="C38" s="9" t="s">
        <v>11</v>
      </c>
      <c r="D38" s="27" t="s">
        <v>63</v>
      </c>
      <c r="E38" s="11">
        <v>75</v>
      </c>
      <c r="F38" s="5">
        <f t="shared" si="2"/>
        <v>16687.5</v>
      </c>
    </row>
    <row r="39" spans="1:6" s="7" customFormat="1" ht="33.75" customHeight="1" x14ac:dyDescent="0.25">
      <c r="A39" s="19">
        <v>611</v>
      </c>
      <c r="B39" s="42">
        <v>874</v>
      </c>
      <c r="C39" s="9" t="s">
        <v>11</v>
      </c>
      <c r="D39" s="27" t="s">
        <v>64</v>
      </c>
      <c r="E39" s="11">
        <v>58</v>
      </c>
      <c r="F39" s="5">
        <f t="shared" si="2"/>
        <v>50692</v>
      </c>
    </row>
    <row r="40" spans="1:6" s="7" customFormat="1" ht="33.75" customHeight="1" x14ac:dyDescent="0.25">
      <c r="A40" s="19">
        <v>611</v>
      </c>
      <c r="B40" s="42">
        <v>1076</v>
      </c>
      <c r="C40" s="9" t="s">
        <v>11</v>
      </c>
      <c r="D40" s="27" t="s">
        <v>65</v>
      </c>
      <c r="E40" s="11">
        <v>58</v>
      </c>
      <c r="F40" s="5">
        <f t="shared" si="2"/>
        <v>62408</v>
      </c>
    </row>
    <row r="41" spans="1:6" s="4" customFormat="1" ht="33.75" customHeight="1" x14ac:dyDescent="0.25">
      <c r="A41" s="19">
        <v>611</v>
      </c>
      <c r="B41" s="42">
        <v>251</v>
      </c>
      <c r="C41" s="9" t="s">
        <v>11</v>
      </c>
      <c r="D41" s="27" t="s">
        <v>66</v>
      </c>
      <c r="E41" s="11">
        <v>69</v>
      </c>
      <c r="F41" s="5">
        <f t="shared" si="2"/>
        <v>17319</v>
      </c>
    </row>
    <row r="42" spans="1:6" s="4" customFormat="1" ht="33.75" customHeight="1" x14ac:dyDescent="0.25">
      <c r="A42" s="19">
        <v>611</v>
      </c>
      <c r="B42" s="42">
        <v>540</v>
      </c>
      <c r="C42" s="9" t="s">
        <v>11</v>
      </c>
      <c r="D42" s="27" t="s">
        <v>67</v>
      </c>
      <c r="E42" s="11">
        <v>69</v>
      </c>
      <c r="F42" s="5">
        <f t="shared" si="2"/>
        <v>37260</v>
      </c>
    </row>
    <row r="43" spans="1:6" s="4" customFormat="1" ht="33.75" customHeight="1" x14ac:dyDescent="0.25">
      <c r="A43" s="19">
        <v>611</v>
      </c>
      <c r="B43" s="42">
        <v>510</v>
      </c>
      <c r="C43" s="9" t="s">
        <v>11</v>
      </c>
      <c r="D43" s="27" t="s">
        <v>68</v>
      </c>
      <c r="E43" s="11">
        <v>78</v>
      </c>
      <c r="F43" s="5">
        <f t="shared" si="2"/>
        <v>39780</v>
      </c>
    </row>
    <row r="44" spans="1:6" s="4" customFormat="1" ht="33.75" customHeight="1" x14ac:dyDescent="0.25">
      <c r="A44" s="19">
        <v>611</v>
      </c>
      <c r="B44" s="42">
        <v>16</v>
      </c>
      <c r="C44" s="9" t="s">
        <v>11</v>
      </c>
      <c r="D44" s="27" t="s">
        <v>69</v>
      </c>
      <c r="E44" s="11">
        <v>320</v>
      </c>
      <c r="F44" s="5">
        <f t="shared" si="2"/>
        <v>5120</v>
      </c>
    </row>
    <row r="45" spans="1:6" s="4" customFormat="1" ht="33.75" customHeight="1" x14ac:dyDescent="0.25">
      <c r="A45" s="19">
        <v>611</v>
      </c>
      <c r="B45" s="42">
        <v>7</v>
      </c>
      <c r="C45" s="9" t="s">
        <v>12</v>
      </c>
      <c r="D45" s="27" t="s">
        <v>39</v>
      </c>
      <c r="E45" s="11">
        <v>1500</v>
      </c>
      <c r="F45" s="5">
        <f t="shared" si="2"/>
        <v>10500</v>
      </c>
    </row>
    <row r="46" spans="1:6" s="4" customFormat="1" ht="33.75" customHeight="1" x14ac:dyDescent="0.25">
      <c r="A46" s="19">
        <v>611</v>
      </c>
      <c r="B46" s="42">
        <v>16</v>
      </c>
      <c r="C46" s="9" t="s">
        <v>12</v>
      </c>
      <c r="D46" s="27" t="s">
        <v>70</v>
      </c>
      <c r="E46" s="11">
        <v>1750</v>
      </c>
      <c r="F46" s="5">
        <f t="shared" si="2"/>
        <v>28000</v>
      </c>
    </row>
    <row r="47" spans="1:6" s="4" customFormat="1" ht="33.75" customHeight="1" x14ac:dyDescent="0.25">
      <c r="A47" s="19">
        <v>611</v>
      </c>
      <c r="B47" s="42">
        <v>5</v>
      </c>
      <c r="C47" s="9" t="s">
        <v>12</v>
      </c>
      <c r="D47" s="27" t="s">
        <v>71</v>
      </c>
      <c r="E47" s="11">
        <v>2300</v>
      </c>
      <c r="F47" s="5">
        <f t="shared" si="2"/>
        <v>11500</v>
      </c>
    </row>
    <row r="48" spans="1:6" s="4" customFormat="1" ht="33.75" customHeight="1" x14ac:dyDescent="0.25">
      <c r="A48" s="19" t="s">
        <v>13</v>
      </c>
      <c r="B48" s="42">
        <v>10</v>
      </c>
      <c r="C48" s="9" t="s">
        <v>12</v>
      </c>
      <c r="D48" s="27" t="s">
        <v>40</v>
      </c>
      <c r="E48" s="11">
        <v>400</v>
      </c>
      <c r="F48" s="5">
        <f t="shared" si="2"/>
        <v>4000</v>
      </c>
    </row>
    <row r="49" spans="1:6" s="4" customFormat="1" ht="33.75" customHeight="1" x14ac:dyDescent="0.25">
      <c r="A49" s="19"/>
      <c r="B49" s="25"/>
      <c r="C49" s="9"/>
      <c r="D49" s="26" t="s">
        <v>10</v>
      </c>
      <c r="E49" s="32"/>
      <c r="F49" s="5">
        <f>SUM(F35:F48)</f>
        <v>286312.5</v>
      </c>
    </row>
    <row r="50" spans="1:6" s="4" customFormat="1" ht="33.75" customHeight="1" x14ac:dyDescent="0.25">
      <c r="A50" s="72" t="s">
        <v>41</v>
      </c>
      <c r="B50" s="73"/>
      <c r="C50" s="73"/>
      <c r="D50" s="73"/>
      <c r="E50" s="73"/>
      <c r="F50" s="74"/>
    </row>
    <row r="51" spans="1:6" s="4" customFormat="1" ht="33.75" customHeight="1" x14ac:dyDescent="0.25">
      <c r="A51" s="19">
        <v>301</v>
      </c>
      <c r="B51" s="20">
        <v>275</v>
      </c>
      <c r="C51" s="21" t="s">
        <v>18</v>
      </c>
      <c r="D51" s="22" t="s">
        <v>42</v>
      </c>
      <c r="E51" s="11">
        <v>210</v>
      </c>
      <c r="F51" s="5">
        <f t="shared" ref="F51:F56" si="3">+E51*B51</f>
        <v>57750</v>
      </c>
    </row>
    <row r="52" spans="1:6" s="4" customFormat="1" ht="33.75" customHeight="1" x14ac:dyDescent="0.25">
      <c r="A52" s="19">
        <v>304</v>
      </c>
      <c r="B52" s="20">
        <v>853</v>
      </c>
      <c r="C52" s="21" t="s">
        <v>18</v>
      </c>
      <c r="D52" s="27" t="s">
        <v>43</v>
      </c>
      <c r="E52" s="11">
        <v>42</v>
      </c>
      <c r="F52" s="5">
        <f t="shared" si="3"/>
        <v>35826</v>
      </c>
    </row>
    <row r="53" spans="1:6" s="4" customFormat="1" ht="33.75" customHeight="1" x14ac:dyDescent="0.25">
      <c r="A53" s="19">
        <v>407</v>
      </c>
      <c r="B53" s="20">
        <v>1200</v>
      </c>
      <c r="C53" s="21" t="s">
        <v>44</v>
      </c>
      <c r="D53" s="27" t="s">
        <v>45</v>
      </c>
      <c r="E53" s="11">
        <v>3</v>
      </c>
      <c r="F53" s="5">
        <f t="shared" si="3"/>
        <v>3600</v>
      </c>
    </row>
    <row r="54" spans="1:6" s="4" customFormat="1" ht="33.75" customHeight="1" x14ac:dyDescent="0.25">
      <c r="A54" s="19">
        <v>411</v>
      </c>
      <c r="B54" s="20">
        <v>100</v>
      </c>
      <c r="C54" s="21" t="s">
        <v>18</v>
      </c>
      <c r="D54" s="27" t="s">
        <v>46</v>
      </c>
      <c r="E54" s="11">
        <v>80</v>
      </c>
      <c r="F54" s="5">
        <f t="shared" si="3"/>
        <v>8000</v>
      </c>
    </row>
    <row r="55" spans="1:6" s="4" customFormat="1" ht="33.75" customHeight="1" x14ac:dyDescent="0.25">
      <c r="A55" s="19">
        <v>441</v>
      </c>
      <c r="B55" s="20">
        <v>462</v>
      </c>
      <c r="C55" s="21" t="s">
        <v>18</v>
      </c>
      <c r="D55" s="22" t="s">
        <v>72</v>
      </c>
      <c r="E55" s="11">
        <v>160</v>
      </c>
      <c r="F55" s="5">
        <f t="shared" si="3"/>
        <v>73920</v>
      </c>
    </row>
    <row r="56" spans="1:6" s="4" customFormat="1" ht="40.5" customHeight="1" x14ac:dyDescent="0.25">
      <c r="A56" s="19">
        <v>441</v>
      </c>
      <c r="B56" s="28">
        <v>323</v>
      </c>
      <c r="C56" s="24" t="s">
        <v>18</v>
      </c>
      <c r="D56" s="10" t="s">
        <v>73</v>
      </c>
      <c r="E56" s="11">
        <v>19</v>
      </c>
      <c r="F56" s="5">
        <f t="shared" si="3"/>
        <v>6137</v>
      </c>
    </row>
    <row r="57" spans="1:6" s="4" customFormat="1" ht="33.75" customHeight="1" x14ac:dyDescent="0.25">
      <c r="A57" s="19"/>
      <c r="B57" s="28"/>
      <c r="C57" s="24"/>
      <c r="D57" s="47" t="s">
        <v>10</v>
      </c>
      <c r="E57" s="11"/>
      <c r="F57" s="5">
        <f>SUM(F51:F56)</f>
        <v>185233</v>
      </c>
    </row>
    <row r="58" spans="1:6" s="1" customFormat="1" ht="33.75" customHeight="1" x14ac:dyDescent="0.25">
      <c r="A58" s="72" t="s">
        <v>47</v>
      </c>
      <c r="B58" s="73"/>
      <c r="C58" s="73"/>
      <c r="D58" s="73"/>
      <c r="E58" s="73"/>
      <c r="F58" s="74"/>
    </row>
    <row r="59" spans="1:6" s="1" customFormat="1" ht="33.75" customHeight="1" x14ac:dyDescent="0.25">
      <c r="A59" s="19">
        <v>642</v>
      </c>
      <c r="B59" s="25">
        <v>0.56000000000000005</v>
      </c>
      <c r="C59" s="9" t="s">
        <v>48</v>
      </c>
      <c r="D59" s="27" t="s">
        <v>49</v>
      </c>
      <c r="E59" s="11">
        <v>3100</v>
      </c>
      <c r="F59" s="5">
        <f t="shared" ref="F59:F61" si="4">+E59*B59</f>
        <v>1736.0000000000002</v>
      </c>
    </row>
    <row r="60" spans="1:6" s="1" customFormat="1" ht="33.75" customHeight="1" x14ac:dyDescent="0.25">
      <c r="A60" s="19">
        <v>642</v>
      </c>
      <c r="B60" s="25">
        <v>1.1299999999999999</v>
      </c>
      <c r="C60" s="21" t="s">
        <v>48</v>
      </c>
      <c r="D60" s="29" t="s">
        <v>50</v>
      </c>
      <c r="E60" s="11">
        <v>1600</v>
      </c>
      <c r="F60" s="5">
        <f t="shared" si="4"/>
        <v>1807.9999999999998</v>
      </c>
    </row>
    <row r="61" spans="1:6" s="1" customFormat="1" ht="33.75" customHeight="1" x14ac:dyDescent="0.25">
      <c r="A61" s="19">
        <v>644</v>
      </c>
      <c r="B61" s="20">
        <v>30</v>
      </c>
      <c r="C61" s="21" t="s">
        <v>11</v>
      </c>
      <c r="D61" s="29" t="s">
        <v>51</v>
      </c>
      <c r="E61" s="11">
        <v>6</v>
      </c>
      <c r="F61" s="5">
        <f t="shared" si="4"/>
        <v>180</v>
      </c>
    </row>
    <row r="62" spans="1:6" s="2" customFormat="1" ht="33.75" customHeight="1" x14ac:dyDescent="0.25">
      <c r="A62" s="19"/>
      <c r="B62" s="20"/>
      <c r="C62" s="21"/>
      <c r="D62" s="26" t="s">
        <v>10</v>
      </c>
      <c r="E62" s="11"/>
      <c r="F62" s="5">
        <f>SUM(F59:F61)</f>
        <v>3724</v>
      </c>
    </row>
    <row r="63" spans="1:6" s="6" customFormat="1" ht="33.75" customHeight="1" x14ac:dyDescent="0.25">
      <c r="A63" s="72" t="s">
        <v>52</v>
      </c>
      <c r="B63" s="73"/>
      <c r="C63" s="73"/>
      <c r="D63" s="73"/>
      <c r="E63" s="73"/>
      <c r="F63" s="74"/>
    </row>
    <row r="64" spans="1:6" s="6" customFormat="1" ht="33.75" customHeight="1" x14ac:dyDescent="0.25">
      <c r="A64" s="19">
        <v>614</v>
      </c>
      <c r="B64" s="20">
        <v>1</v>
      </c>
      <c r="C64" s="9" t="s">
        <v>53</v>
      </c>
      <c r="D64" s="27" t="s">
        <v>54</v>
      </c>
      <c r="E64" s="11">
        <v>24000</v>
      </c>
      <c r="F64" s="5">
        <f t="shared" ref="F64" si="5">+E64*B64</f>
        <v>24000</v>
      </c>
    </row>
    <row r="65" spans="1:6" s="4" customFormat="1" ht="33.75" customHeight="1" x14ac:dyDescent="0.25">
      <c r="A65" s="19"/>
      <c r="B65" s="25"/>
      <c r="C65" s="21"/>
      <c r="D65" s="47" t="s">
        <v>10</v>
      </c>
      <c r="E65" s="32"/>
      <c r="F65" s="5">
        <f>SUM(F64)</f>
        <v>24000</v>
      </c>
    </row>
    <row r="66" spans="1:6" s="4" customFormat="1" ht="33.75" customHeight="1" x14ac:dyDescent="0.25">
      <c r="A66" s="72" t="s">
        <v>8</v>
      </c>
      <c r="B66" s="73"/>
      <c r="C66" s="73"/>
      <c r="D66" s="73"/>
      <c r="E66" s="73"/>
      <c r="F66" s="74"/>
    </row>
    <row r="67" spans="1:6" s="4" customFormat="1" ht="40.5" customHeight="1" x14ac:dyDescent="0.25">
      <c r="A67" s="19">
        <v>103.05</v>
      </c>
      <c r="B67" s="20">
        <v>1</v>
      </c>
      <c r="C67" s="21" t="s">
        <v>14</v>
      </c>
      <c r="D67" s="29" t="s">
        <v>55</v>
      </c>
      <c r="E67" s="11">
        <v>10000</v>
      </c>
      <c r="F67" s="5">
        <f t="shared" ref="F67" si="6">+E67*B67</f>
        <v>10000</v>
      </c>
    </row>
    <row r="68" spans="1:6" s="4" customFormat="1" ht="33.75" customHeight="1" x14ac:dyDescent="0.25">
      <c r="A68" s="19"/>
      <c r="B68" s="20"/>
      <c r="C68" s="21"/>
      <c r="D68" s="47" t="s">
        <v>10</v>
      </c>
      <c r="E68" s="11"/>
      <c r="F68" s="5">
        <f>SUM(F67)</f>
        <v>10000</v>
      </c>
    </row>
    <row r="69" spans="1:6" s="46" customFormat="1" ht="33.75" customHeight="1" x14ac:dyDescent="0.25">
      <c r="A69" s="31"/>
      <c r="B69" s="33"/>
      <c r="C69" s="34"/>
      <c r="D69" s="70" t="s">
        <v>74</v>
      </c>
      <c r="E69" s="71"/>
      <c r="F69" s="45">
        <f>+F24+F33+F49+F57+F62+F65+F68</f>
        <v>687833.72499999998</v>
      </c>
    </row>
    <row r="70" spans="1:6" s="46" customFormat="1" ht="45.75" customHeight="1" x14ac:dyDescent="0.25">
      <c r="A70" s="72" t="s">
        <v>75</v>
      </c>
      <c r="B70" s="73"/>
      <c r="C70" s="73"/>
      <c r="D70" s="73"/>
      <c r="E70" s="73"/>
      <c r="F70" s="74"/>
    </row>
    <row r="71" spans="1:6" s="4" customFormat="1" ht="33.75" customHeight="1" x14ac:dyDescent="0.25">
      <c r="A71" s="19">
        <v>203</v>
      </c>
      <c r="B71" s="25">
        <v>7</v>
      </c>
      <c r="C71" s="21" t="s">
        <v>18</v>
      </c>
      <c r="D71" s="10" t="s">
        <v>19</v>
      </c>
      <c r="E71" s="11">
        <v>25</v>
      </c>
      <c r="F71" s="5">
        <f t="shared" ref="F71:F77" si="7">+E71*B71</f>
        <v>175</v>
      </c>
    </row>
    <row r="72" spans="1:6" s="4" customFormat="1" ht="33.75" customHeight="1" x14ac:dyDescent="0.25">
      <c r="A72" s="19">
        <v>203</v>
      </c>
      <c r="B72" s="25">
        <v>7</v>
      </c>
      <c r="C72" s="21" t="s">
        <v>18</v>
      </c>
      <c r="D72" s="10" t="s">
        <v>20</v>
      </c>
      <c r="E72" s="11">
        <v>40</v>
      </c>
      <c r="F72" s="5">
        <f t="shared" si="7"/>
        <v>280</v>
      </c>
    </row>
    <row r="73" spans="1:6" s="4" customFormat="1" ht="33.75" customHeight="1" x14ac:dyDescent="0.25">
      <c r="A73" s="19">
        <v>611</v>
      </c>
      <c r="B73" s="20">
        <v>150</v>
      </c>
      <c r="C73" s="21" t="s">
        <v>11</v>
      </c>
      <c r="D73" s="10" t="s">
        <v>76</v>
      </c>
      <c r="E73" s="11">
        <v>89</v>
      </c>
      <c r="F73" s="5">
        <f t="shared" si="7"/>
        <v>13350</v>
      </c>
    </row>
    <row r="74" spans="1:6" s="4" customFormat="1" ht="33.75" customHeight="1" x14ac:dyDescent="0.25">
      <c r="A74" s="19">
        <v>611</v>
      </c>
      <c r="B74" s="20">
        <v>1</v>
      </c>
      <c r="C74" s="21" t="s">
        <v>12</v>
      </c>
      <c r="D74" s="10" t="s">
        <v>71</v>
      </c>
      <c r="E74" s="11">
        <v>2500</v>
      </c>
      <c r="F74" s="5">
        <f t="shared" si="7"/>
        <v>2500</v>
      </c>
    </row>
    <row r="75" spans="1:6" s="4" customFormat="1" ht="33.75" customHeight="1" x14ac:dyDescent="0.25">
      <c r="A75" s="19">
        <v>611</v>
      </c>
      <c r="B75" s="25">
        <v>1</v>
      </c>
      <c r="C75" s="9" t="s">
        <v>12</v>
      </c>
      <c r="D75" s="48" t="s">
        <v>77</v>
      </c>
      <c r="E75" s="11">
        <v>750</v>
      </c>
      <c r="F75" s="5">
        <f t="shared" si="7"/>
        <v>750</v>
      </c>
    </row>
    <row r="76" spans="1:6" s="4" customFormat="1" ht="33.75" customHeight="1" x14ac:dyDescent="0.25">
      <c r="A76" s="19">
        <v>659</v>
      </c>
      <c r="B76" s="25">
        <v>200</v>
      </c>
      <c r="C76" s="21" t="s">
        <v>21</v>
      </c>
      <c r="D76" s="10" t="s">
        <v>31</v>
      </c>
      <c r="E76" s="11">
        <v>3</v>
      </c>
      <c r="F76" s="5">
        <f t="shared" si="7"/>
        <v>600</v>
      </c>
    </row>
    <row r="77" spans="1:6" s="4" customFormat="1" ht="33.75" customHeight="1" x14ac:dyDescent="0.25">
      <c r="A77" s="19">
        <v>659</v>
      </c>
      <c r="B77" s="25">
        <v>2.8000000000000001E-2</v>
      </c>
      <c r="C77" s="21" t="s">
        <v>32</v>
      </c>
      <c r="D77" s="10" t="s">
        <v>33</v>
      </c>
      <c r="E77" s="11">
        <v>750</v>
      </c>
      <c r="F77" s="5">
        <f t="shared" si="7"/>
        <v>21</v>
      </c>
    </row>
    <row r="78" spans="1:6" s="4" customFormat="1" ht="33.75" customHeight="1" x14ac:dyDescent="0.25">
      <c r="A78" s="19"/>
      <c r="B78" s="20"/>
      <c r="C78" s="21"/>
      <c r="D78" s="47" t="s">
        <v>10</v>
      </c>
      <c r="E78" s="11"/>
      <c r="F78" s="5">
        <f>SUM(F71:F77)</f>
        <v>17676</v>
      </c>
    </row>
    <row r="79" spans="1:6" s="46" customFormat="1" ht="33.75" customHeight="1" x14ac:dyDescent="0.25">
      <c r="A79" s="31"/>
      <c r="B79" s="33"/>
      <c r="C79" s="34"/>
      <c r="D79" s="70" t="s">
        <v>78</v>
      </c>
      <c r="E79" s="71"/>
      <c r="F79" s="45">
        <f>+F78</f>
        <v>17676</v>
      </c>
    </row>
    <row r="80" spans="1:6" s="46" customFormat="1" ht="48" customHeight="1" x14ac:dyDescent="0.25">
      <c r="A80" s="31"/>
      <c r="B80" s="33"/>
      <c r="C80" s="34"/>
      <c r="D80" s="70" t="s">
        <v>79</v>
      </c>
      <c r="E80" s="71"/>
      <c r="F80" s="45">
        <f>+F69+F79</f>
        <v>705509.72499999998</v>
      </c>
    </row>
    <row r="81" spans="1:6" s="60" customFormat="1" ht="21" customHeight="1" x14ac:dyDescent="0.25">
      <c r="A81" s="63"/>
      <c r="B81" s="65"/>
      <c r="C81" s="63"/>
      <c r="D81" s="66"/>
      <c r="E81" s="62" t="s">
        <v>0</v>
      </c>
    </row>
    <row r="82" spans="1:6" s="60" customFormat="1" ht="21" customHeight="1" x14ac:dyDescent="0.25">
      <c r="A82" s="63"/>
      <c r="B82" s="63"/>
      <c r="C82" s="63"/>
      <c r="D82" s="66"/>
      <c r="E82" s="62" t="s">
        <v>84</v>
      </c>
      <c r="F82" s="62"/>
    </row>
    <row r="83" spans="1:6" s="60" customFormat="1" ht="21" customHeight="1" x14ac:dyDescent="0.25">
      <c r="A83" s="63"/>
      <c r="B83" s="63"/>
      <c r="C83" s="63"/>
      <c r="D83" s="66"/>
      <c r="E83" s="67" t="s">
        <v>85</v>
      </c>
      <c r="F83" s="62"/>
    </row>
    <row r="84" spans="1:6" s="60" customFormat="1" ht="21" customHeight="1" x14ac:dyDescent="0.25">
      <c r="A84" s="63"/>
      <c r="B84" s="68"/>
      <c r="C84" s="63"/>
      <c r="D84" s="66"/>
      <c r="E84" s="62" t="s">
        <v>86</v>
      </c>
      <c r="F84" s="62"/>
    </row>
    <row r="85" spans="1:6" s="52" customFormat="1" ht="24" customHeight="1" x14ac:dyDescent="0.25">
      <c r="A85" s="49" t="s">
        <v>5</v>
      </c>
      <c r="B85" s="50" t="s">
        <v>6</v>
      </c>
      <c r="C85" s="50" t="s">
        <v>3</v>
      </c>
      <c r="D85" s="49" t="s">
        <v>4</v>
      </c>
      <c r="E85" s="51" t="s">
        <v>1</v>
      </c>
      <c r="F85" s="51" t="s">
        <v>2</v>
      </c>
    </row>
    <row r="86" spans="1:6" s="6" customFormat="1" ht="33.75" customHeight="1" x14ac:dyDescent="0.25">
      <c r="A86" s="75" t="s">
        <v>9</v>
      </c>
      <c r="B86" s="76"/>
      <c r="C86" s="76"/>
      <c r="D86" s="76"/>
      <c r="E86" s="76"/>
      <c r="F86" s="77"/>
    </row>
    <row r="87" spans="1:6" s="4" customFormat="1" ht="33.75" customHeight="1" x14ac:dyDescent="0.25">
      <c r="A87" s="54">
        <v>201</v>
      </c>
      <c r="B87" s="55">
        <v>1</v>
      </c>
      <c r="C87" s="56" t="s">
        <v>14</v>
      </c>
      <c r="D87" s="57" t="s">
        <v>15</v>
      </c>
      <c r="E87" s="30">
        <v>2500</v>
      </c>
      <c r="F87" s="5">
        <f>+E87*B87</f>
        <v>2500</v>
      </c>
    </row>
    <row r="88" spans="1:6" s="4" customFormat="1" ht="33.75" customHeight="1" x14ac:dyDescent="0.25">
      <c r="A88" s="8">
        <v>202</v>
      </c>
      <c r="B88" s="53">
        <v>1123</v>
      </c>
      <c r="C88" s="9" t="s">
        <v>11</v>
      </c>
      <c r="D88" s="10" t="s">
        <v>17</v>
      </c>
      <c r="E88" s="11">
        <v>10</v>
      </c>
      <c r="F88" s="5">
        <f t="shared" ref="F88:F100" si="8">+E88*B88</f>
        <v>11230</v>
      </c>
    </row>
    <row r="89" spans="1:6" s="4" customFormat="1" ht="33.75" customHeight="1" x14ac:dyDescent="0.25">
      <c r="A89" s="8">
        <v>202</v>
      </c>
      <c r="B89" s="35">
        <v>2</v>
      </c>
      <c r="C89" s="9" t="s">
        <v>12</v>
      </c>
      <c r="D89" s="10" t="s">
        <v>16</v>
      </c>
      <c r="E89" s="11">
        <v>300</v>
      </c>
      <c r="F89" s="5">
        <f t="shared" si="8"/>
        <v>600</v>
      </c>
    </row>
    <row r="90" spans="1:6" s="4" customFormat="1" ht="33.75" customHeight="1" x14ac:dyDescent="0.25">
      <c r="A90" s="8">
        <v>203</v>
      </c>
      <c r="B90" s="36">
        <v>1095.5</v>
      </c>
      <c r="C90" s="12" t="s">
        <v>18</v>
      </c>
      <c r="D90" s="10" t="s">
        <v>19</v>
      </c>
      <c r="E90" s="11">
        <v>12</v>
      </c>
      <c r="F90" s="5">
        <f t="shared" si="8"/>
        <v>13146</v>
      </c>
    </row>
    <row r="91" spans="1:6" s="4" customFormat="1" ht="33.75" customHeight="1" x14ac:dyDescent="0.25">
      <c r="A91" s="8">
        <v>203</v>
      </c>
      <c r="B91" s="37">
        <v>2103</v>
      </c>
      <c r="C91" s="12" t="s">
        <v>18</v>
      </c>
      <c r="D91" s="10" t="s">
        <v>20</v>
      </c>
      <c r="E91" s="11">
        <v>18</v>
      </c>
      <c r="F91" s="5">
        <f t="shared" si="8"/>
        <v>37854</v>
      </c>
    </row>
    <row r="92" spans="1:6" s="4" customFormat="1" ht="33.75" customHeight="1" x14ac:dyDescent="0.25">
      <c r="A92" s="8">
        <v>204</v>
      </c>
      <c r="B92" s="37">
        <v>2244</v>
      </c>
      <c r="C92" s="12" t="s">
        <v>21</v>
      </c>
      <c r="D92" s="10" t="s">
        <v>22</v>
      </c>
      <c r="E92" s="11">
        <v>1</v>
      </c>
      <c r="F92" s="5">
        <f t="shared" si="8"/>
        <v>2244</v>
      </c>
    </row>
    <row r="93" spans="1:6" s="4" customFormat="1" ht="33.75" customHeight="1" x14ac:dyDescent="0.25">
      <c r="A93" s="8">
        <v>204</v>
      </c>
      <c r="B93" s="37">
        <v>2</v>
      </c>
      <c r="C93" s="12" t="s">
        <v>23</v>
      </c>
      <c r="D93" s="10" t="s">
        <v>24</v>
      </c>
      <c r="E93" s="11">
        <v>150</v>
      </c>
      <c r="F93" s="5">
        <f t="shared" si="8"/>
        <v>300</v>
      </c>
    </row>
    <row r="94" spans="1:6" s="4" customFormat="1" ht="33.75" customHeight="1" x14ac:dyDescent="0.25">
      <c r="A94" s="8">
        <v>204</v>
      </c>
      <c r="B94" s="38">
        <v>100</v>
      </c>
      <c r="C94" s="12" t="s">
        <v>21</v>
      </c>
      <c r="D94" s="10" t="s">
        <v>57</v>
      </c>
      <c r="E94" s="11">
        <v>6</v>
      </c>
      <c r="F94" s="5">
        <f t="shared" si="8"/>
        <v>600</v>
      </c>
    </row>
    <row r="95" spans="1:6" s="4" customFormat="1" ht="33.75" customHeight="1" x14ac:dyDescent="0.25">
      <c r="A95" s="13">
        <v>254</v>
      </c>
      <c r="B95" s="39">
        <v>965</v>
      </c>
      <c r="C95" s="14" t="s">
        <v>21</v>
      </c>
      <c r="D95" s="15" t="s">
        <v>25</v>
      </c>
      <c r="E95" s="11">
        <v>12</v>
      </c>
      <c r="F95" s="5">
        <f t="shared" si="8"/>
        <v>11580</v>
      </c>
    </row>
    <row r="96" spans="1:6" s="4" customFormat="1" ht="33.75" customHeight="1" x14ac:dyDescent="0.25">
      <c r="A96" s="16">
        <v>623</v>
      </c>
      <c r="B96" s="40">
        <v>2</v>
      </c>
      <c r="C96" s="17" t="s">
        <v>12</v>
      </c>
      <c r="D96" s="18" t="s">
        <v>26</v>
      </c>
      <c r="E96" s="11">
        <v>1050</v>
      </c>
      <c r="F96" s="5">
        <f t="shared" si="8"/>
        <v>2100</v>
      </c>
    </row>
    <row r="97" spans="1:6" s="4" customFormat="1" ht="33.75" customHeight="1" x14ac:dyDescent="0.25">
      <c r="A97" s="19">
        <v>623</v>
      </c>
      <c r="B97" s="40">
        <v>1</v>
      </c>
      <c r="C97" s="21" t="s">
        <v>12</v>
      </c>
      <c r="D97" s="22" t="s">
        <v>27</v>
      </c>
      <c r="E97" s="11">
        <v>1450</v>
      </c>
      <c r="F97" s="5">
        <f t="shared" si="8"/>
        <v>1450</v>
      </c>
    </row>
    <row r="98" spans="1:6" s="4" customFormat="1" ht="33.75" customHeight="1" x14ac:dyDescent="0.25">
      <c r="A98" s="19" t="s">
        <v>13</v>
      </c>
      <c r="B98" s="41">
        <v>7</v>
      </c>
      <c r="C98" s="21" t="s">
        <v>12</v>
      </c>
      <c r="D98" s="22" t="s">
        <v>28</v>
      </c>
      <c r="E98" s="11">
        <v>150</v>
      </c>
      <c r="F98" s="5">
        <f t="shared" si="8"/>
        <v>1050</v>
      </c>
    </row>
    <row r="99" spans="1:6" s="4" customFormat="1" ht="33.75" customHeight="1" x14ac:dyDescent="0.25">
      <c r="A99" s="19" t="s">
        <v>13</v>
      </c>
      <c r="B99" s="41">
        <v>1</v>
      </c>
      <c r="C99" s="24" t="s">
        <v>12</v>
      </c>
      <c r="D99" s="22" t="s">
        <v>58</v>
      </c>
      <c r="E99" s="11">
        <v>250</v>
      </c>
      <c r="F99" s="5">
        <f t="shared" si="8"/>
        <v>250</v>
      </c>
    </row>
    <row r="100" spans="1:6" s="4" customFormat="1" ht="33.75" customHeight="1" x14ac:dyDescent="0.25">
      <c r="A100" s="19" t="s">
        <v>13</v>
      </c>
      <c r="B100" s="41">
        <v>1</v>
      </c>
      <c r="C100" s="24" t="s">
        <v>12</v>
      </c>
      <c r="D100" s="22" t="s">
        <v>59</v>
      </c>
      <c r="E100" s="11">
        <v>300</v>
      </c>
      <c r="F100" s="5">
        <f t="shared" si="8"/>
        <v>300</v>
      </c>
    </row>
    <row r="101" spans="1:6" s="4" customFormat="1" ht="33.75" customHeight="1" x14ac:dyDescent="0.25">
      <c r="A101" s="19"/>
      <c r="B101" s="23"/>
      <c r="C101" s="24"/>
      <c r="D101" s="26" t="s">
        <v>10</v>
      </c>
      <c r="E101" s="11"/>
      <c r="F101" s="5">
        <f>SUM(F87:F100)</f>
        <v>85204</v>
      </c>
    </row>
    <row r="102" spans="1:6" s="4" customFormat="1" ht="33.75" customHeight="1" x14ac:dyDescent="0.25">
      <c r="A102" s="78" t="s">
        <v>29</v>
      </c>
      <c r="B102" s="79"/>
      <c r="C102" s="79"/>
      <c r="D102" s="79"/>
      <c r="E102" s="79"/>
      <c r="F102" s="80"/>
    </row>
    <row r="103" spans="1:6" s="4" customFormat="1" ht="33.75" customHeight="1" x14ac:dyDescent="0.25">
      <c r="A103" s="16">
        <v>653</v>
      </c>
      <c r="B103" s="58">
        <v>340</v>
      </c>
      <c r="C103" s="56" t="s">
        <v>18</v>
      </c>
      <c r="D103" s="59" t="s">
        <v>30</v>
      </c>
      <c r="E103" s="30">
        <v>55</v>
      </c>
      <c r="F103" s="5">
        <f t="shared" ref="F103:F108" si="9">+E103*B103</f>
        <v>18700</v>
      </c>
    </row>
    <row r="104" spans="1:6" s="4" customFormat="1" ht="33.75" customHeight="1" x14ac:dyDescent="0.25">
      <c r="A104" s="19">
        <v>659</v>
      </c>
      <c r="B104" s="40">
        <v>10720</v>
      </c>
      <c r="C104" s="9" t="s">
        <v>21</v>
      </c>
      <c r="D104" s="27" t="s">
        <v>31</v>
      </c>
      <c r="E104" s="11">
        <v>2</v>
      </c>
      <c r="F104" s="5">
        <f t="shared" si="9"/>
        <v>21440</v>
      </c>
    </row>
    <row r="105" spans="1:6" s="4" customFormat="1" ht="33.75" customHeight="1" x14ac:dyDescent="0.25">
      <c r="A105" s="19">
        <v>659</v>
      </c>
      <c r="B105" s="43">
        <v>1.4470000000000001</v>
      </c>
      <c r="C105" s="9" t="s">
        <v>32</v>
      </c>
      <c r="D105" s="22" t="s">
        <v>33</v>
      </c>
      <c r="E105" s="11">
        <v>1</v>
      </c>
      <c r="F105" s="5">
        <f t="shared" si="9"/>
        <v>1.4470000000000001</v>
      </c>
    </row>
    <row r="106" spans="1:6" s="4" customFormat="1" ht="33.75" customHeight="1" x14ac:dyDescent="0.25">
      <c r="A106" s="19">
        <v>832</v>
      </c>
      <c r="B106" s="42">
        <v>1</v>
      </c>
      <c r="C106" s="9" t="s">
        <v>80</v>
      </c>
      <c r="D106" s="22" t="s">
        <v>34</v>
      </c>
      <c r="E106" s="11">
        <v>1000</v>
      </c>
      <c r="F106" s="5">
        <f t="shared" si="9"/>
        <v>1000</v>
      </c>
    </row>
    <row r="107" spans="1:6" s="4" customFormat="1" ht="33.75" customHeight="1" x14ac:dyDescent="0.25">
      <c r="A107" s="19">
        <v>832</v>
      </c>
      <c r="B107" s="42">
        <v>1</v>
      </c>
      <c r="C107" s="9" t="s">
        <v>80</v>
      </c>
      <c r="D107" s="22" t="s">
        <v>35</v>
      </c>
      <c r="E107" s="11">
        <v>1000</v>
      </c>
      <c r="F107" s="5">
        <f t="shared" si="9"/>
        <v>1000</v>
      </c>
    </row>
    <row r="108" spans="1:6" s="4" customFormat="1" ht="33.75" customHeight="1" x14ac:dyDescent="0.25">
      <c r="A108" s="19">
        <v>832</v>
      </c>
      <c r="B108" s="42">
        <v>1</v>
      </c>
      <c r="C108" s="9" t="s">
        <v>80</v>
      </c>
      <c r="D108" s="22" t="s">
        <v>36</v>
      </c>
      <c r="E108" s="11">
        <v>5500</v>
      </c>
      <c r="F108" s="5">
        <f t="shared" si="9"/>
        <v>5500</v>
      </c>
    </row>
    <row r="109" spans="1:6" s="4" customFormat="1" ht="33.75" customHeight="1" x14ac:dyDescent="0.25">
      <c r="A109" s="19">
        <v>832</v>
      </c>
      <c r="B109" s="42">
        <v>20000</v>
      </c>
      <c r="C109" s="9" t="s">
        <v>12</v>
      </c>
      <c r="D109" s="22" t="s">
        <v>37</v>
      </c>
      <c r="E109" s="11">
        <v>1</v>
      </c>
      <c r="F109" s="5">
        <f>+E109*B109</f>
        <v>20000</v>
      </c>
    </row>
    <row r="110" spans="1:6" s="4" customFormat="1" ht="33.75" customHeight="1" x14ac:dyDescent="0.25">
      <c r="A110" s="19"/>
      <c r="B110" s="20"/>
      <c r="C110" s="9"/>
      <c r="D110" s="26" t="s">
        <v>10</v>
      </c>
      <c r="E110" s="11"/>
      <c r="F110" s="5">
        <f>SUM(F103:F109)</f>
        <v>67641.447</v>
      </c>
    </row>
    <row r="111" spans="1:6" s="4" customFormat="1" ht="33.75" customHeight="1" x14ac:dyDescent="0.25">
      <c r="A111" s="78" t="s">
        <v>38</v>
      </c>
      <c r="B111" s="79"/>
      <c r="C111" s="79"/>
      <c r="D111" s="79"/>
      <c r="E111" s="79"/>
      <c r="F111" s="80"/>
    </row>
    <row r="112" spans="1:6" s="4" customFormat="1" ht="33.75" customHeight="1" x14ac:dyDescent="0.25">
      <c r="A112" s="16">
        <v>611</v>
      </c>
      <c r="B112" s="58">
        <v>54</v>
      </c>
      <c r="C112" s="56" t="s">
        <v>11</v>
      </c>
      <c r="D112" s="59" t="s">
        <v>60</v>
      </c>
      <c r="E112" s="30">
        <v>15</v>
      </c>
      <c r="F112" s="5">
        <f t="shared" ref="F112:F125" si="10">+E112*B112</f>
        <v>810</v>
      </c>
    </row>
    <row r="113" spans="1:6" s="4" customFormat="1" ht="33.75" customHeight="1" x14ac:dyDescent="0.25">
      <c r="A113" s="19">
        <v>611</v>
      </c>
      <c r="B113" s="40">
        <v>40</v>
      </c>
      <c r="C113" s="9" t="s">
        <v>11</v>
      </c>
      <c r="D113" s="27" t="s">
        <v>61</v>
      </c>
      <c r="E113" s="11">
        <v>25</v>
      </c>
      <c r="F113" s="5">
        <f t="shared" si="10"/>
        <v>1000</v>
      </c>
    </row>
    <row r="114" spans="1:6" s="7" customFormat="1" ht="33.75" customHeight="1" x14ac:dyDescent="0.25">
      <c r="A114" s="19">
        <v>611</v>
      </c>
      <c r="B114" s="42">
        <v>30</v>
      </c>
      <c r="C114" s="9" t="s">
        <v>11</v>
      </c>
      <c r="D114" s="27" t="s">
        <v>62</v>
      </c>
      <c r="E114" s="11">
        <v>40</v>
      </c>
      <c r="F114" s="5">
        <f t="shared" si="10"/>
        <v>1200</v>
      </c>
    </row>
    <row r="115" spans="1:6" s="7" customFormat="1" ht="33.75" customHeight="1" x14ac:dyDescent="0.25">
      <c r="A115" s="19">
        <v>611</v>
      </c>
      <c r="B115" s="44">
        <v>222.5</v>
      </c>
      <c r="C115" s="9" t="s">
        <v>11</v>
      </c>
      <c r="D115" s="27" t="s">
        <v>63</v>
      </c>
      <c r="E115" s="11">
        <v>55</v>
      </c>
      <c r="F115" s="5">
        <f t="shared" si="10"/>
        <v>12237.5</v>
      </c>
    </row>
    <row r="116" spans="1:6" s="7" customFormat="1" ht="33.75" customHeight="1" x14ac:dyDescent="0.25">
      <c r="A116" s="19">
        <v>611</v>
      </c>
      <c r="B116" s="42">
        <v>874</v>
      </c>
      <c r="C116" s="9" t="s">
        <v>11</v>
      </c>
      <c r="D116" s="27" t="s">
        <v>64</v>
      </c>
      <c r="E116" s="11">
        <v>45</v>
      </c>
      <c r="F116" s="5">
        <f t="shared" si="10"/>
        <v>39330</v>
      </c>
    </row>
    <row r="117" spans="1:6" s="7" customFormat="1" ht="33.75" customHeight="1" x14ac:dyDescent="0.25">
      <c r="A117" s="19">
        <v>611</v>
      </c>
      <c r="B117" s="42">
        <v>1076</v>
      </c>
      <c r="C117" s="9" t="s">
        <v>11</v>
      </c>
      <c r="D117" s="27" t="s">
        <v>65</v>
      </c>
      <c r="E117" s="11">
        <v>55</v>
      </c>
      <c r="F117" s="5">
        <f t="shared" si="10"/>
        <v>59180</v>
      </c>
    </row>
    <row r="118" spans="1:6" s="4" customFormat="1" ht="33.75" customHeight="1" x14ac:dyDescent="0.25">
      <c r="A118" s="19">
        <v>611</v>
      </c>
      <c r="B118" s="42">
        <v>251</v>
      </c>
      <c r="C118" s="9" t="s">
        <v>11</v>
      </c>
      <c r="D118" s="27" t="s">
        <v>66</v>
      </c>
      <c r="E118" s="11">
        <v>60</v>
      </c>
      <c r="F118" s="5">
        <f t="shared" si="10"/>
        <v>15060</v>
      </c>
    </row>
    <row r="119" spans="1:6" s="4" customFormat="1" ht="33.75" customHeight="1" x14ac:dyDescent="0.25">
      <c r="A119" s="19">
        <v>611</v>
      </c>
      <c r="B119" s="42">
        <v>540</v>
      </c>
      <c r="C119" s="9" t="s">
        <v>11</v>
      </c>
      <c r="D119" s="27" t="s">
        <v>67</v>
      </c>
      <c r="E119" s="11">
        <v>70</v>
      </c>
      <c r="F119" s="5">
        <f t="shared" si="10"/>
        <v>37800</v>
      </c>
    </row>
    <row r="120" spans="1:6" s="4" customFormat="1" ht="33.75" customHeight="1" x14ac:dyDescent="0.25">
      <c r="A120" s="19">
        <v>611</v>
      </c>
      <c r="B120" s="42">
        <v>510</v>
      </c>
      <c r="C120" s="9" t="s">
        <v>11</v>
      </c>
      <c r="D120" s="27" t="s">
        <v>68</v>
      </c>
      <c r="E120" s="11">
        <v>85</v>
      </c>
      <c r="F120" s="5">
        <f t="shared" si="10"/>
        <v>43350</v>
      </c>
    </row>
    <row r="121" spans="1:6" s="4" customFormat="1" ht="33.75" customHeight="1" x14ac:dyDescent="0.25">
      <c r="A121" s="19">
        <v>611</v>
      </c>
      <c r="B121" s="42">
        <v>16</v>
      </c>
      <c r="C121" s="9" t="s">
        <v>11</v>
      </c>
      <c r="D121" s="27" t="s">
        <v>69</v>
      </c>
      <c r="E121" s="11">
        <v>150</v>
      </c>
      <c r="F121" s="5">
        <f t="shared" si="10"/>
        <v>2400</v>
      </c>
    </row>
    <row r="122" spans="1:6" s="4" customFormat="1" ht="33.75" customHeight="1" x14ac:dyDescent="0.25">
      <c r="A122" s="19">
        <v>611</v>
      </c>
      <c r="B122" s="42">
        <v>7</v>
      </c>
      <c r="C122" s="9" t="s">
        <v>12</v>
      </c>
      <c r="D122" s="27" t="s">
        <v>39</v>
      </c>
      <c r="E122" s="11">
        <v>1120</v>
      </c>
      <c r="F122" s="5">
        <f t="shared" si="10"/>
        <v>7840</v>
      </c>
    </row>
    <row r="123" spans="1:6" s="4" customFormat="1" ht="33.75" customHeight="1" x14ac:dyDescent="0.25">
      <c r="A123" s="19">
        <v>611</v>
      </c>
      <c r="B123" s="42">
        <v>16</v>
      </c>
      <c r="C123" s="9" t="s">
        <v>12</v>
      </c>
      <c r="D123" s="27" t="s">
        <v>70</v>
      </c>
      <c r="E123" s="11">
        <v>1225</v>
      </c>
      <c r="F123" s="5">
        <f t="shared" si="10"/>
        <v>19600</v>
      </c>
    </row>
    <row r="124" spans="1:6" s="4" customFormat="1" ht="33.75" customHeight="1" x14ac:dyDescent="0.25">
      <c r="A124" s="19">
        <v>611</v>
      </c>
      <c r="B124" s="42">
        <v>5</v>
      </c>
      <c r="C124" s="9" t="s">
        <v>12</v>
      </c>
      <c r="D124" s="27" t="s">
        <v>71</v>
      </c>
      <c r="E124" s="11">
        <v>2300</v>
      </c>
      <c r="F124" s="5">
        <f t="shared" si="10"/>
        <v>11500</v>
      </c>
    </row>
    <row r="125" spans="1:6" s="4" customFormat="1" ht="33.75" customHeight="1" x14ac:dyDescent="0.25">
      <c r="A125" s="19" t="s">
        <v>13</v>
      </c>
      <c r="B125" s="42">
        <v>10</v>
      </c>
      <c r="C125" s="9" t="s">
        <v>12</v>
      </c>
      <c r="D125" s="27" t="s">
        <v>40</v>
      </c>
      <c r="E125" s="11">
        <v>1200</v>
      </c>
      <c r="F125" s="5">
        <f t="shared" si="10"/>
        <v>12000</v>
      </c>
    </row>
    <row r="126" spans="1:6" s="4" customFormat="1" ht="33.75" customHeight="1" x14ac:dyDescent="0.25">
      <c r="A126" s="19"/>
      <c r="B126" s="25"/>
      <c r="C126" s="9"/>
      <c r="D126" s="26" t="s">
        <v>10</v>
      </c>
      <c r="E126" s="32"/>
      <c r="F126" s="5">
        <f>SUM(F112:F125)</f>
        <v>263307.5</v>
      </c>
    </row>
    <row r="127" spans="1:6" s="4" customFormat="1" ht="33.75" customHeight="1" x14ac:dyDescent="0.25">
      <c r="A127" s="72" t="s">
        <v>41</v>
      </c>
      <c r="B127" s="73"/>
      <c r="C127" s="73"/>
      <c r="D127" s="73"/>
      <c r="E127" s="73"/>
      <c r="F127" s="74"/>
    </row>
    <row r="128" spans="1:6" s="4" customFormat="1" ht="33.75" customHeight="1" x14ac:dyDescent="0.25">
      <c r="A128" s="19">
        <v>301</v>
      </c>
      <c r="B128" s="20">
        <v>275</v>
      </c>
      <c r="C128" s="21" t="s">
        <v>18</v>
      </c>
      <c r="D128" s="22" t="s">
        <v>42</v>
      </c>
      <c r="E128" s="11">
        <v>205</v>
      </c>
      <c r="F128" s="5">
        <f t="shared" ref="F128:F133" si="11">+E128*B128</f>
        <v>56375</v>
      </c>
    </row>
    <row r="129" spans="1:6" s="4" customFormat="1" ht="33.75" customHeight="1" x14ac:dyDescent="0.25">
      <c r="A129" s="19">
        <v>304</v>
      </c>
      <c r="B129" s="20">
        <v>853</v>
      </c>
      <c r="C129" s="21" t="s">
        <v>18</v>
      </c>
      <c r="D129" s="27" t="s">
        <v>43</v>
      </c>
      <c r="E129" s="11">
        <v>65</v>
      </c>
      <c r="F129" s="5">
        <f t="shared" si="11"/>
        <v>55445</v>
      </c>
    </row>
    <row r="130" spans="1:6" s="4" customFormat="1" ht="33.75" customHeight="1" x14ac:dyDescent="0.25">
      <c r="A130" s="19">
        <v>407</v>
      </c>
      <c r="B130" s="20">
        <v>1200</v>
      </c>
      <c r="C130" s="21" t="s">
        <v>44</v>
      </c>
      <c r="D130" s="27" t="s">
        <v>45</v>
      </c>
      <c r="E130" s="11">
        <v>2.65</v>
      </c>
      <c r="F130" s="5">
        <f t="shared" si="11"/>
        <v>3180</v>
      </c>
    </row>
    <row r="131" spans="1:6" s="4" customFormat="1" ht="33.75" customHeight="1" x14ac:dyDescent="0.25">
      <c r="A131" s="19">
        <v>411</v>
      </c>
      <c r="B131" s="20">
        <v>100</v>
      </c>
      <c r="C131" s="21" t="s">
        <v>18</v>
      </c>
      <c r="D131" s="27" t="s">
        <v>46</v>
      </c>
      <c r="E131" s="11">
        <v>70</v>
      </c>
      <c r="F131" s="5">
        <f t="shared" si="11"/>
        <v>7000</v>
      </c>
    </row>
    <row r="132" spans="1:6" s="4" customFormat="1" ht="33.75" customHeight="1" x14ac:dyDescent="0.25">
      <c r="A132" s="19">
        <v>441</v>
      </c>
      <c r="B132" s="20">
        <v>462</v>
      </c>
      <c r="C132" s="21" t="s">
        <v>18</v>
      </c>
      <c r="D132" s="22" t="s">
        <v>72</v>
      </c>
      <c r="E132" s="11">
        <v>156</v>
      </c>
      <c r="F132" s="5">
        <f t="shared" si="11"/>
        <v>72072</v>
      </c>
    </row>
    <row r="133" spans="1:6" s="4" customFormat="1" ht="40.5" customHeight="1" x14ac:dyDescent="0.25">
      <c r="A133" s="19">
        <v>441</v>
      </c>
      <c r="B133" s="28">
        <v>323</v>
      </c>
      <c r="C133" s="24" t="s">
        <v>18</v>
      </c>
      <c r="D133" s="10" t="s">
        <v>73</v>
      </c>
      <c r="E133" s="11">
        <v>186</v>
      </c>
      <c r="F133" s="5">
        <f t="shared" si="11"/>
        <v>60078</v>
      </c>
    </row>
    <row r="134" spans="1:6" s="4" customFormat="1" ht="33.75" customHeight="1" x14ac:dyDescent="0.25">
      <c r="A134" s="19"/>
      <c r="B134" s="28"/>
      <c r="C134" s="24"/>
      <c r="D134" s="47" t="s">
        <v>10</v>
      </c>
      <c r="E134" s="11"/>
      <c r="F134" s="5">
        <f>SUM(F128:F133)</f>
        <v>254150</v>
      </c>
    </row>
    <row r="135" spans="1:6" s="1" customFormat="1" ht="33.75" customHeight="1" x14ac:dyDescent="0.25">
      <c r="A135" s="72" t="s">
        <v>47</v>
      </c>
      <c r="B135" s="73"/>
      <c r="C135" s="73"/>
      <c r="D135" s="73"/>
      <c r="E135" s="73"/>
      <c r="F135" s="74"/>
    </row>
    <row r="136" spans="1:6" s="1" customFormat="1" ht="33.75" customHeight="1" x14ac:dyDescent="0.25">
      <c r="A136" s="19">
        <v>642</v>
      </c>
      <c r="B136" s="25">
        <v>0.56000000000000005</v>
      </c>
      <c r="C136" s="9" t="s">
        <v>48</v>
      </c>
      <c r="D136" s="27" t="s">
        <v>49</v>
      </c>
      <c r="E136" s="11">
        <v>3000</v>
      </c>
      <c r="F136" s="5">
        <f t="shared" ref="F136:F138" si="12">+E136*B136</f>
        <v>1680.0000000000002</v>
      </c>
    </row>
    <row r="137" spans="1:6" s="1" customFormat="1" ht="33.75" customHeight="1" x14ac:dyDescent="0.25">
      <c r="A137" s="19">
        <v>642</v>
      </c>
      <c r="B137" s="25">
        <v>1.1299999999999999</v>
      </c>
      <c r="C137" s="21" t="s">
        <v>48</v>
      </c>
      <c r="D137" s="29" t="s">
        <v>50</v>
      </c>
      <c r="E137" s="11">
        <v>1500</v>
      </c>
      <c r="F137" s="5">
        <f t="shared" si="12"/>
        <v>1694.9999999999998</v>
      </c>
    </row>
    <row r="138" spans="1:6" s="1" customFormat="1" ht="33.75" customHeight="1" x14ac:dyDescent="0.25">
      <c r="A138" s="19">
        <v>644</v>
      </c>
      <c r="B138" s="20">
        <v>30</v>
      </c>
      <c r="C138" s="21" t="s">
        <v>11</v>
      </c>
      <c r="D138" s="29" t="s">
        <v>51</v>
      </c>
      <c r="E138" s="11">
        <v>5</v>
      </c>
      <c r="F138" s="5">
        <f t="shared" si="12"/>
        <v>150</v>
      </c>
    </row>
    <row r="139" spans="1:6" s="2" customFormat="1" ht="33.75" customHeight="1" x14ac:dyDescent="0.25">
      <c r="A139" s="19"/>
      <c r="B139" s="20"/>
      <c r="C139" s="21"/>
      <c r="D139" s="26" t="s">
        <v>10</v>
      </c>
      <c r="E139" s="11"/>
      <c r="F139" s="5">
        <f>SUM(F136:F138)</f>
        <v>3525</v>
      </c>
    </row>
    <row r="140" spans="1:6" s="6" customFormat="1" ht="33.75" customHeight="1" x14ac:dyDescent="0.25">
      <c r="A140" s="72" t="s">
        <v>52</v>
      </c>
      <c r="B140" s="73"/>
      <c r="C140" s="73"/>
      <c r="D140" s="73"/>
      <c r="E140" s="73"/>
      <c r="F140" s="74"/>
    </row>
    <row r="141" spans="1:6" s="6" customFormat="1" ht="33.75" customHeight="1" x14ac:dyDescent="0.25">
      <c r="A141" s="19">
        <v>614</v>
      </c>
      <c r="B141" s="20">
        <v>1</v>
      </c>
      <c r="C141" s="9" t="s">
        <v>53</v>
      </c>
      <c r="D141" s="27" t="s">
        <v>54</v>
      </c>
      <c r="E141" s="11">
        <v>9000</v>
      </c>
      <c r="F141" s="5">
        <f t="shared" ref="F141" si="13">+E141*B141</f>
        <v>9000</v>
      </c>
    </row>
    <row r="142" spans="1:6" s="4" customFormat="1" ht="33.75" customHeight="1" x14ac:dyDescent="0.25">
      <c r="A142" s="19"/>
      <c r="B142" s="25"/>
      <c r="C142" s="21"/>
      <c r="D142" s="47" t="s">
        <v>10</v>
      </c>
      <c r="E142" s="32"/>
      <c r="F142" s="5">
        <f>SUM(F141)</f>
        <v>9000</v>
      </c>
    </row>
    <row r="143" spans="1:6" s="4" customFormat="1" ht="33.75" customHeight="1" x14ac:dyDescent="0.25">
      <c r="A143" s="72" t="s">
        <v>8</v>
      </c>
      <c r="B143" s="73"/>
      <c r="C143" s="73"/>
      <c r="D143" s="73"/>
      <c r="E143" s="73"/>
      <c r="F143" s="74"/>
    </row>
    <row r="144" spans="1:6" s="4" customFormat="1" ht="40.5" customHeight="1" x14ac:dyDescent="0.25">
      <c r="A144" s="19">
        <v>103.05</v>
      </c>
      <c r="B144" s="20">
        <v>1</v>
      </c>
      <c r="C144" s="21" t="s">
        <v>14</v>
      </c>
      <c r="D144" s="29" t="s">
        <v>55</v>
      </c>
      <c r="E144" s="11">
        <v>10000</v>
      </c>
      <c r="F144" s="5">
        <f t="shared" ref="F144" si="14">+E144*B144</f>
        <v>10000</v>
      </c>
    </row>
    <row r="145" spans="1:6" s="4" customFormat="1" ht="33.75" customHeight="1" x14ac:dyDescent="0.25">
      <c r="A145" s="19"/>
      <c r="B145" s="20"/>
      <c r="C145" s="21"/>
      <c r="D145" s="47" t="s">
        <v>10</v>
      </c>
      <c r="E145" s="11"/>
      <c r="F145" s="5">
        <f>SUM(F144)</f>
        <v>10000</v>
      </c>
    </row>
    <row r="146" spans="1:6" s="46" customFormat="1" ht="33.75" customHeight="1" x14ac:dyDescent="0.25">
      <c r="A146" s="31"/>
      <c r="B146" s="33"/>
      <c r="C146" s="34"/>
      <c r="D146" s="70" t="s">
        <v>74</v>
      </c>
      <c r="E146" s="71"/>
      <c r="F146" s="45">
        <f>+F101+F110+F126+F134+F139+F142+F145</f>
        <v>692827.94699999993</v>
      </c>
    </row>
    <row r="147" spans="1:6" s="46" customFormat="1" ht="45.75" customHeight="1" x14ac:dyDescent="0.25">
      <c r="A147" s="72" t="s">
        <v>75</v>
      </c>
      <c r="B147" s="73"/>
      <c r="C147" s="73"/>
      <c r="D147" s="73"/>
      <c r="E147" s="73"/>
      <c r="F147" s="74"/>
    </row>
    <row r="148" spans="1:6" s="4" customFormat="1" ht="33.75" customHeight="1" x14ac:dyDescent="0.25">
      <c r="A148" s="19">
        <v>203</v>
      </c>
      <c r="B148" s="25">
        <v>7</v>
      </c>
      <c r="C148" s="21" t="s">
        <v>18</v>
      </c>
      <c r="D148" s="10" t="s">
        <v>19</v>
      </c>
      <c r="E148" s="11">
        <v>70</v>
      </c>
      <c r="F148" s="5">
        <f t="shared" ref="F148:F154" si="15">+E148*B148</f>
        <v>490</v>
      </c>
    </row>
    <row r="149" spans="1:6" s="4" customFormat="1" ht="33.75" customHeight="1" x14ac:dyDescent="0.25">
      <c r="A149" s="19">
        <v>203</v>
      </c>
      <c r="B149" s="25">
        <v>7</v>
      </c>
      <c r="C149" s="21" t="s">
        <v>18</v>
      </c>
      <c r="D149" s="10" t="s">
        <v>20</v>
      </c>
      <c r="E149" s="11">
        <v>70</v>
      </c>
      <c r="F149" s="5">
        <f t="shared" si="15"/>
        <v>490</v>
      </c>
    </row>
    <row r="150" spans="1:6" s="4" customFormat="1" ht="33.75" customHeight="1" x14ac:dyDescent="0.25">
      <c r="A150" s="19">
        <v>611</v>
      </c>
      <c r="B150" s="20">
        <v>150</v>
      </c>
      <c r="C150" s="21" t="s">
        <v>11</v>
      </c>
      <c r="D150" s="10" t="s">
        <v>76</v>
      </c>
      <c r="E150" s="11">
        <v>75</v>
      </c>
      <c r="F150" s="5">
        <f t="shared" si="15"/>
        <v>11250</v>
      </c>
    </row>
    <row r="151" spans="1:6" s="4" customFormat="1" ht="33.75" customHeight="1" x14ac:dyDescent="0.25">
      <c r="A151" s="19">
        <v>611</v>
      </c>
      <c r="B151" s="20">
        <v>1</v>
      </c>
      <c r="C151" s="21" t="s">
        <v>12</v>
      </c>
      <c r="D151" s="10" t="s">
        <v>71</v>
      </c>
      <c r="E151" s="11">
        <v>1250</v>
      </c>
      <c r="F151" s="5">
        <f t="shared" si="15"/>
        <v>1250</v>
      </c>
    </row>
    <row r="152" spans="1:6" s="4" customFormat="1" ht="33.75" customHeight="1" x14ac:dyDescent="0.25">
      <c r="A152" s="19">
        <v>611</v>
      </c>
      <c r="B152" s="25">
        <v>1</v>
      </c>
      <c r="C152" s="9" t="s">
        <v>12</v>
      </c>
      <c r="D152" s="48" t="s">
        <v>77</v>
      </c>
      <c r="E152" s="11">
        <v>1650</v>
      </c>
      <c r="F152" s="5">
        <f t="shared" si="15"/>
        <v>1650</v>
      </c>
    </row>
    <row r="153" spans="1:6" s="4" customFormat="1" ht="33.75" customHeight="1" x14ac:dyDescent="0.25">
      <c r="A153" s="19">
        <v>659</v>
      </c>
      <c r="B153" s="25">
        <v>200</v>
      </c>
      <c r="C153" s="21" t="s">
        <v>21</v>
      </c>
      <c r="D153" s="10" t="s">
        <v>31</v>
      </c>
      <c r="E153" s="11">
        <v>3</v>
      </c>
      <c r="F153" s="5">
        <f t="shared" si="15"/>
        <v>600</v>
      </c>
    </row>
    <row r="154" spans="1:6" s="4" customFormat="1" ht="33.75" customHeight="1" x14ac:dyDescent="0.25">
      <c r="A154" s="19">
        <v>659</v>
      </c>
      <c r="B154" s="25">
        <v>2.8000000000000001E-2</v>
      </c>
      <c r="C154" s="21" t="s">
        <v>32</v>
      </c>
      <c r="D154" s="10" t="s">
        <v>33</v>
      </c>
      <c r="E154" s="11">
        <v>800</v>
      </c>
      <c r="F154" s="5">
        <f t="shared" si="15"/>
        <v>22.400000000000002</v>
      </c>
    </row>
    <row r="155" spans="1:6" s="4" customFormat="1" ht="33.75" customHeight="1" x14ac:dyDescent="0.25">
      <c r="A155" s="19"/>
      <c r="B155" s="20"/>
      <c r="C155" s="21"/>
      <c r="D155" s="47" t="s">
        <v>10</v>
      </c>
      <c r="E155" s="11"/>
      <c r="F155" s="5">
        <f>SUM(F148:F154)</f>
        <v>15752.4</v>
      </c>
    </row>
    <row r="156" spans="1:6" s="46" customFormat="1" ht="33.75" customHeight="1" x14ac:dyDescent="0.25">
      <c r="A156" s="31"/>
      <c r="B156" s="33"/>
      <c r="C156" s="34"/>
      <c r="D156" s="70" t="s">
        <v>78</v>
      </c>
      <c r="E156" s="71"/>
      <c r="F156" s="45">
        <f>+F155</f>
        <v>15752.4</v>
      </c>
    </row>
    <row r="157" spans="1:6" s="46" customFormat="1" ht="48" customHeight="1" x14ac:dyDescent="0.25">
      <c r="A157" s="31"/>
      <c r="B157" s="33"/>
      <c r="C157" s="34"/>
      <c r="D157" s="70" t="s">
        <v>79</v>
      </c>
      <c r="E157" s="71"/>
      <c r="F157" s="45">
        <f>+F146+F156</f>
        <v>708580.34699999995</v>
      </c>
    </row>
    <row r="158" spans="1:6" s="60" customFormat="1" ht="21" customHeight="1" x14ac:dyDescent="0.25">
      <c r="A158" s="63"/>
      <c r="B158" s="65"/>
      <c r="C158" s="63"/>
      <c r="D158" s="66"/>
      <c r="E158" s="62" t="s">
        <v>0</v>
      </c>
    </row>
    <row r="159" spans="1:6" s="60" customFormat="1" ht="21" customHeight="1" x14ac:dyDescent="0.25">
      <c r="A159" s="63"/>
      <c r="B159" s="63"/>
      <c r="C159" s="63"/>
      <c r="D159" s="66"/>
      <c r="E159" s="62" t="s">
        <v>87</v>
      </c>
      <c r="F159" s="62"/>
    </row>
    <row r="160" spans="1:6" s="60" customFormat="1" ht="21" customHeight="1" x14ac:dyDescent="0.25">
      <c r="A160" s="63"/>
      <c r="B160" s="63"/>
      <c r="C160" s="63"/>
      <c r="D160" s="66"/>
      <c r="E160" s="67" t="s">
        <v>88</v>
      </c>
      <c r="F160" s="62"/>
    </row>
    <row r="161" spans="1:6" s="60" customFormat="1" ht="21" customHeight="1" x14ac:dyDescent="0.25">
      <c r="A161" s="63"/>
      <c r="B161" s="68"/>
      <c r="C161" s="63"/>
      <c r="D161" s="66"/>
      <c r="E161" s="62" t="s">
        <v>89</v>
      </c>
      <c r="F161" s="62"/>
    </row>
    <row r="162" spans="1:6" s="52" customFormat="1" ht="24" customHeight="1" x14ac:dyDescent="0.25">
      <c r="A162" s="49" t="s">
        <v>5</v>
      </c>
      <c r="B162" s="50" t="s">
        <v>6</v>
      </c>
      <c r="C162" s="50" t="s">
        <v>3</v>
      </c>
      <c r="D162" s="49" t="s">
        <v>4</v>
      </c>
      <c r="E162" s="51" t="s">
        <v>1</v>
      </c>
      <c r="F162" s="51" t="s">
        <v>2</v>
      </c>
    </row>
    <row r="163" spans="1:6" s="6" customFormat="1" ht="33.75" customHeight="1" x14ac:dyDescent="0.25">
      <c r="A163" s="75" t="s">
        <v>9</v>
      </c>
      <c r="B163" s="76"/>
      <c r="C163" s="76"/>
      <c r="D163" s="76"/>
      <c r="E163" s="76"/>
      <c r="F163" s="77"/>
    </row>
    <row r="164" spans="1:6" s="4" customFormat="1" ht="33.75" customHeight="1" x14ac:dyDescent="0.25">
      <c r="A164" s="54">
        <v>201</v>
      </c>
      <c r="B164" s="55">
        <v>1</v>
      </c>
      <c r="C164" s="56" t="s">
        <v>14</v>
      </c>
      <c r="D164" s="57" t="s">
        <v>15</v>
      </c>
      <c r="E164" s="30">
        <v>1000</v>
      </c>
      <c r="F164" s="5">
        <f>+E164*B164</f>
        <v>1000</v>
      </c>
    </row>
    <row r="165" spans="1:6" s="4" customFormat="1" ht="33.75" customHeight="1" x14ac:dyDescent="0.25">
      <c r="A165" s="8">
        <v>202</v>
      </c>
      <c r="B165" s="53">
        <v>1123</v>
      </c>
      <c r="C165" s="9" t="s">
        <v>11</v>
      </c>
      <c r="D165" s="10" t="s">
        <v>17</v>
      </c>
      <c r="E165" s="11">
        <v>10</v>
      </c>
      <c r="F165" s="5">
        <f t="shared" ref="F165:F177" si="16">+E165*B165</f>
        <v>11230</v>
      </c>
    </row>
    <row r="166" spans="1:6" s="4" customFormat="1" ht="33.75" customHeight="1" x14ac:dyDescent="0.25">
      <c r="A166" s="8">
        <v>202</v>
      </c>
      <c r="B166" s="35">
        <v>2</v>
      </c>
      <c r="C166" s="9" t="s">
        <v>12</v>
      </c>
      <c r="D166" s="10" t="s">
        <v>16</v>
      </c>
      <c r="E166" s="11">
        <v>300</v>
      </c>
      <c r="F166" s="5">
        <f t="shared" si="16"/>
        <v>600</v>
      </c>
    </row>
    <row r="167" spans="1:6" s="4" customFormat="1" ht="33.75" customHeight="1" x14ac:dyDescent="0.25">
      <c r="A167" s="8">
        <v>203</v>
      </c>
      <c r="B167" s="36">
        <v>1095.5</v>
      </c>
      <c r="C167" s="12" t="s">
        <v>18</v>
      </c>
      <c r="D167" s="10" t="s">
        <v>19</v>
      </c>
      <c r="E167" s="11">
        <v>15</v>
      </c>
      <c r="F167" s="5">
        <f t="shared" si="16"/>
        <v>16432.5</v>
      </c>
    </row>
    <row r="168" spans="1:6" s="4" customFormat="1" ht="33.75" customHeight="1" x14ac:dyDescent="0.25">
      <c r="A168" s="8">
        <v>203</v>
      </c>
      <c r="B168" s="37">
        <v>2103</v>
      </c>
      <c r="C168" s="12" t="s">
        <v>18</v>
      </c>
      <c r="D168" s="10" t="s">
        <v>20</v>
      </c>
      <c r="E168" s="11">
        <v>9</v>
      </c>
      <c r="F168" s="5">
        <f t="shared" si="16"/>
        <v>18927</v>
      </c>
    </row>
    <row r="169" spans="1:6" s="4" customFormat="1" ht="33.75" customHeight="1" x14ac:dyDescent="0.25">
      <c r="A169" s="8">
        <v>204</v>
      </c>
      <c r="B169" s="37">
        <v>2244</v>
      </c>
      <c r="C169" s="12" t="s">
        <v>21</v>
      </c>
      <c r="D169" s="10" t="s">
        <v>22</v>
      </c>
      <c r="E169" s="11">
        <v>1</v>
      </c>
      <c r="F169" s="5">
        <f t="shared" si="16"/>
        <v>2244</v>
      </c>
    </row>
    <row r="170" spans="1:6" s="4" customFormat="1" ht="33.75" customHeight="1" x14ac:dyDescent="0.25">
      <c r="A170" s="8">
        <v>204</v>
      </c>
      <c r="B170" s="37">
        <v>2</v>
      </c>
      <c r="C170" s="12" t="s">
        <v>23</v>
      </c>
      <c r="D170" s="10" t="s">
        <v>24</v>
      </c>
      <c r="E170" s="11">
        <v>90</v>
      </c>
      <c r="F170" s="5">
        <f t="shared" si="16"/>
        <v>180</v>
      </c>
    </row>
    <row r="171" spans="1:6" s="4" customFormat="1" ht="33.75" customHeight="1" x14ac:dyDescent="0.25">
      <c r="A171" s="8">
        <v>204</v>
      </c>
      <c r="B171" s="38">
        <v>100</v>
      </c>
      <c r="C171" s="12" t="s">
        <v>21</v>
      </c>
      <c r="D171" s="10" t="s">
        <v>57</v>
      </c>
      <c r="E171" s="11">
        <v>2.5</v>
      </c>
      <c r="F171" s="5">
        <f t="shared" si="16"/>
        <v>250</v>
      </c>
    </row>
    <row r="172" spans="1:6" s="4" customFormat="1" ht="33.75" customHeight="1" x14ac:dyDescent="0.25">
      <c r="A172" s="13">
        <v>254</v>
      </c>
      <c r="B172" s="39">
        <v>965</v>
      </c>
      <c r="C172" s="14" t="s">
        <v>21</v>
      </c>
      <c r="D172" s="15" t="s">
        <v>25</v>
      </c>
      <c r="E172" s="11">
        <v>19.95</v>
      </c>
      <c r="F172" s="5">
        <f t="shared" si="16"/>
        <v>19251.75</v>
      </c>
    </row>
    <row r="173" spans="1:6" s="4" customFormat="1" ht="33.75" customHeight="1" x14ac:dyDescent="0.25">
      <c r="A173" s="16">
        <v>623</v>
      </c>
      <c r="B173" s="40">
        <v>2</v>
      </c>
      <c r="C173" s="17" t="s">
        <v>12</v>
      </c>
      <c r="D173" s="18" t="s">
        <v>26</v>
      </c>
      <c r="E173" s="11">
        <v>100</v>
      </c>
      <c r="F173" s="5">
        <f t="shared" si="16"/>
        <v>200</v>
      </c>
    </row>
    <row r="174" spans="1:6" s="4" customFormat="1" ht="33.75" customHeight="1" x14ac:dyDescent="0.25">
      <c r="A174" s="19">
        <v>623</v>
      </c>
      <c r="B174" s="40">
        <v>1</v>
      </c>
      <c r="C174" s="21" t="s">
        <v>12</v>
      </c>
      <c r="D174" s="22" t="s">
        <v>27</v>
      </c>
      <c r="E174" s="11">
        <v>850</v>
      </c>
      <c r="F174" s="5">
        <f t="shared" si="16"/>
        <v>850</v>
      </c>
    </row>
    <row r="175" spans="1:6" s="4" customFormat="1" ht="33.75" customHeight="1" x14ac:dyDescent="0.25">
      <c r="A175" s="19" t="s">
        <v>13</v>
      </c>
      <c r="B175" s="41">
        <v>7</v>
      </c>
      <c r="C175" s="21" t="s">
        <v>12</v>
      </c>
      <c r="D175" s="22" t="s">
        <v>28</v>
      </c>
      <c r="E175" s="11">
        <v>150</v>
      </c>
      <c r="F175" s="5">
        <f t="shared" si="16"/>
        <v>1050</v>
      </c>
    </row>
    <row r="176" spans="1:6" s="4" customFormat="1" ht="33.75" customHeight="1" x14ac:dyDescent="0.25">
      <c r="A176" s="19" t="s">
        <v>13</v>
      </c>
      <c r="B176" s="41">
        <v>1</v>
      </c>
      <c r="C176" s="24" t="s">
        <v>12</v>
      </c>
      <c r="D176" s="22" t="s">
        <v>58</v>
      </c>
      <c r="E176" s="11">
        <v>200</v>
      </c>
      <c r="F176" s="5">
        <f t="shared" si="16"/>
        <v>200</v>
      </c>
    </row>
    <row r="177" spans="1:6" s="4" customFormat="1" ht="33.75" customHeight="1" x14ac:dyDescent="0.25">
      <c r="A177" s="19" t="s">
        <v>13</v>
      </c>
      <c r="B177" s="41">
        <v>1</v>
      </c>
      <c r="C177" s="24" t="s">
        <v>12</v>
      </c>
      <c r="D177" s="22" t="s">
        <v>59</v>
      </c>
      <c r="E177" s="11">
        <v>225</v>
      </c>
      <c r="F177" s="5">
        <f t="shared" si="16"/>
        <v>225</v>
      </c>
    </row>
    <row r="178" spans="1:6" s="4" customFormat="1" ht="33.75" customHeight="1" x14ac:dyDescent="0.25">
      <c r="A178" s="19"/>
      <c r="B178" s="23"/>
      <c r="C178" s="24"/>
      <c r="D178" s="26" t="s">
        <v>10</v>
      </c>
      <c r="E178" s="11"/>
      <c r="F178" s="5">
        <f>SUM(F164:F177)</f>
        <v>72640.25</v>
      </c>
    </row>
    <row r="179" spans="1:6" s="4" customFormat="1" ht="33.75" customHeight="1" x14ac:dyDescent="0.25">
      <c r="A179" s="78" t="s">
        <v>29</v>
      </c>
      <c r="B179" s="79"/>
      <c r="C179" s="79"/>
      <c r="D179" s="79"/>
      <c r="E179" s="79"/>
      <c r="F179" s="80"/>
    </row>
    <row r="180" spans="1:6" s="4" customFormat="1" ht="33.75" customHeight="1" x14ac:dyDescent="0.25">
      <c r="A180" s="16">
        <v>653</v>
      </c>
      <c r="B180" s="58">
        <v>340</v>
      </c>
      <c r="C180" s="56" t="s">
        <v>18</v>
      </c>
      <c r="D180" s="59" t="s">
        <v>30</v>
      </c>
      <c r="E180" s="30">
        <v>40</v>
      </c>
      <c r="F180" s="5">
        <f t="shared" ref="F180:F185" si="17">+E180*B180</f>
        <v>13600</v>
      </c>
    </row>
    <row r="181" spans="1:6" s="4" customFormat="1" ht="33.75" customHeight="1" x14ac:dyDescent="0.25">
      <c r="A181" s="19">
        <v>659</v>
      </c>
      <c r="B181" s="40">
        <v>10720</v>
      </c>
      <c r="C181" s="9" t="s">
        <v>21</v>
      </c>
      <c r="D181" s="27" t="s">
        <v>31</v>
      </c>
      <c r="E181" s="11">
        <v>1.5</v>
      </c>
      <c r="F181" s="5">
        <f t="shared" si="17"/>
        <v>16080</v>
      </c>
    </row>
    <row r="182" spans="1:6" s="4" customFormat="1" ht="33.75" customHeight="1" x14ac:dyDescent="0.25">
      <c r="A182" s="19">
        <v>659</v>
      </c>
      <c r="B182" s="43">
        <v>1.4470000000000001</v>
      </c>
      <c r="C182" s="9" t="s">
        <v>32</v>
      </c>
      <c r="D182" s="22" t="s">
        <v>33</v>
      </c>
      <c r="E182" s="11">
        <v>750</v>
      </c>
      <c r="F182" s="5">
        <f t="shared" si="17"/>
        <v>1085.25</v>
      </c>
    </row>
    <row r="183" spans="1:6" s="4" customFormat="1" ht="33.75" customHeight="1" x14ac:dyDescent="0.25">
      <c r="A183" s="19">
        <v>832</v>
      </c>
      <c r="B183" s="42">
        <v>1</v>
      </c>
      <c r="C183" s="9" t="s">
        <v>80</v>
      </c>
      <c r="D183" s="22" t="s">
        <v>34</v>
      </c>
      <c r="E183" s="11">
        <v>1025</v>
      </c>
      <c r="F183" s="5">
        <f t="shared" si="17"/>
        <v>1025</v>
      </c>
    </row>
    <row r="184" spans="1:6" s="4" customFormat="1" ht="33.75" customHeight="1" x14ac:dyDescent="0.25">
      <c r="A184" s="19">
        <v>832</v>
      </c>
      <c r="B184" s="42">
        <v>1</v>
      </c>
      <c r="C184" s="9" t="s">
        <v>80</v>
      </c>
      <c r="D184" s="22" t="s">
        <v>35</v>
      </c>
      <c r="E184" s="11">
        <v>2800</v>
      </c>
      <c r="F184" s="5">
        <f t="shared" si="17"/>
        <v>2800</v>
      </c>
    </row>
    <row r="185" spans="1:6" s="4" customFormat="1" ht="33.75" customHeight="1" x14ac:dyDescent="0.25">
      <c r="A185" s="19">
        <v>832</v>
      </c>
      <c r="B185" s="42">
        <v>1</v>
      </c>
      <c r="C185" s="9" t="s">
        <v>80</v>
      </c>
      <c r="D185" s="22" t="s">
        <v>36</v>
      </c>
      <c r="E185" s="11">
        <v>5485</v>
      </c>
      <c r="F185" s="5">
        <f t="shared" si="17"/>
        <v>5485</v>
      </c>
    </row>
    <row r="186" spans="1:6" s="4" customFormat="1" ht="33.75" customHeight="1" x14ac:dyDescent="0.25">
      <c r="A186" s="19">
        <v>832</v>
      </c>
      <c r="B186" s="42">
        <v>20000</v>
      </c>
      <c r="C186" s="9" t="s">
        <v>12</v>
      </c>
      <c r="D186" s="22" t="s">
        <v>37</v>
      </c>
      <c r="E186" s="11">
        <v>1</v>
      </c>
      <c r="F186" s="5">
        <f>+E186*B186</f>
        <v>20000</v>
      </c>
    </row>
    <row r="187" spans="1:6" s="4" customFormat="1" ht="33.75" customHeight="1" x14ac:dyDescent="0.25">
      <c r="A187" s="19"/>
      <c r="B187" s="20"/>
      <c r="C187" s="9"/>
      <c r="D187" s="26" t="s">
        <v>10</v>
      </c>
      <c r="E187" s="11"/>
      <c r="F187" s="5">
        <f>SUM(F180:F186)</f>
        <v>60075.25</v>
      </c>
    </row>
    <row r="188" spans="1:6" s="4" customFormat="1" ht="33.75" customHeight="1" x14ac:dyDescent="0.25">
      <c r="A188" s="78" t="s">
        <v>38</v>
      </c>
      <c r="B188" s="79"/>
      <c r="C188" s="79"/>
      <c r="D188" s="79"/>
      <c r="E188" s="79"/>
      <c r="F188" s="80"/>
    </row>
    <row r="189" spans="1:6" s="4" customFormat="1" ht="33.75" customHeight="1" x14ac:dyDescent="0.25">
      <c r="A189" s="16">
        <v>611</v>
      </c>
      <c r="B189" s="58">
        <v>54</v>
      </c>
      <c r="C189" s="56" t="s">
        <v>11</v>
      </c>
      <c r="D189" s="59" t="s">
        <v>60</v>
      </c>
      <c r="E189" s="30">
        <v>10</v>
      </c>
      <c r="F189" s="5">
        <f t="shared" ref="F189:F202" si="18">+E189*B189</f>
        <v>540</v>
      </c>
    </row>
    <row r="190" spans="1:6" s="4" customFormat="1" ht="33.75" customHeight="1" x14ac:dyDescent="0.25">
      <c r="A190" s="19">
        <v>611</v>
      </c>
      <c r="B190" s="40">
        <v>40</v>
      </c>
      <c r="C190" s="9" t="s">
        <v>11</v>
      </c>
      <c r="D190" s="27" t="s">
        <v>61</v>
      </c>
      <c r="E190" s="11">
        <v>14</v>
      </c>
      <c r="F190" s="5">
        <f t="shared" si="18"/>
        <v>560</v>
      </c>
    </row>
    <row r="191" spans="1:6" s="7" customFormat="1" ht="33.75" customHeight="1" x14ac:dyDescent="0.25">
      <c r="A191" s="19">
        <v>611</v>
      </c>
      <c r="B191" s="42">
        <v>30</v>
      </c>
      <c r="C191" s="9" t="s">
        <v>11</v>
      </c>
      <c r="D191" s="27" t="s">
        <v>62</v>
      </c>
      <c r="E191" s="11">
        <v>16</v>
      </c>
      <c r="F191" s="5">
        <f t="shared" si="18"/>
        <v>480</v>
      </c>
    </row>
    <row r="192" spans="1:6" s="7" customFormat="1" ht="33.75" customHeight="1" x14ac:dyDescent="0.25">
      <c r="A192" s="19">
        <v>611</v>
      </c>
      <c r="B192" s="44">
        <v>222.5</v>
      </c>
      <c r="C192" s="9" t="s">
        <v>11</v>
      </c>
      <c r="D192" s="27" t="s">
        <v>63</v>
      </c>
      <c r="E192" s="11">
        <v>72.25</v>
      </c>
      <c r="F192" s="5">
        <f t="shared" si="18"/>
        <v>16075.625</v>
      </c>
    </row>
    <row r="193" spans="1:6" s="7" customFormat="1" ht="33.75" customHeight="1" x14ac:dyDescent="0.25">
      <c r="A193" s="19">
        <v>611</v>
      </c>
      <c r="B193" s="42">
        <v>874</v>
      </c>
      <c r="C193" s="9" t="s">
        <v>11</v>
      </c>
      <c r="D193" s="27" t="s">
        <v>64</v>
      </c>
      <c r="E193" s="11">
        <v>52.25</v>
      </c>
      <c r="F193" s="5">
        <f t="shared" si="18"/>
        <v>45666.5</v>
      </c>
    </row>
    <row r="194" spans="1:6" s="7" customFormat="1" ht="33.75" customHeight="1" x14ac:dyDescent="0.25">
      <c r="A194" s="19">
        <v>611</v>
      </c>
      <c r="B194" s="42">
        <v>1076</v>
      </c>
      <c r="C194" s="9" t="s">
        <v>11</v>
      </c>
      <c r="D194" s="27" t="s">
        <v>65</v>
      </c>
      <c r="E194" s="11">
        <v>69.5</v>
      </c>
      <c r="F194" s="5">
        <f t="shared" si="18"/>
        <v>74782</v>
      </c>
    </row>
    <row r="195" spans="1:6" s="4" customFormat="1" ht="33.75" customHeight="1" x14ac:dyDescent="0.25">
      <c r="A195" s="19">
        <v>611</v>
      </c>
      <c r="B195" s="42">
        <v>251</v>
      </c>
      <c r="C195" s="9" t="s">
        <v>11</v>
      </c>
      <c r="D195" s="27" t="s">
        <v>66</v>
      </c>
      <c r="E195" s="11">
        <v>71.39</v>
      </c>
      <c r="F195" s="5">
        <f t="shared" si="18"/>
        <v>17918.89</v>
      </c>
    </row>
    <row r="196" spans="1:6" s="4" customFormat="1" ht="33.75" customHeight="1" x14ac:dyDescent="0.25">
      <c r="A196" s="19">
        <v>611</v>
      </c>
      <c r="B196" s="42">
        <v>540</v>
      </c>
      <c r="C196" s="9" t="s">
        <v>11</v>
      </c>
      <c r="D196" s="27" t="s">
        <v>67</v>
      </c>
      <c r="E196" s="11">
        <v>87.16</v>
      </c>
      <c r="F196" s="5">
        <f t="shared" si="18"/>
        <v>47066.400000000001</v>
      </c>
    </row>
    <row r="197" spans="1:6" s="4" customFormat="1" ht="33.75" customHeight="1" x14ac:dyDescent="0.25">
      <c r="A197" s="19">
        <v>611</v>
      </c>
      <c r="B197" s="42">
        <v>510</v>
      </c>
      <c r="C197" s="9" t="s">
        <v>11</v>
      </c>
      <c r="D197" s="27" t="s">
        <v>68</v>
      </c>
      <c r="E197" s="11">
        <v>99.7</v>
      </c>
      <c r="F197" s="5">
        <f t="shared" si="18"/>
        <v>50847</v>
      </c>
    </row>
    <row r="198" spans="1:6" s="4" customFormat="1" ht="33.75" customHeight="1" x14ac:dyDescent="0.25">
      <c r="A198" s="19">
        <v>611</v>
      </c>
      <c r="B198" s="42">
        <v>16</v>
      </c>
      <c r="C198" s="9" t="s">
        <v>11</v>
      </c>
      <c r="D198" s="27" t="s">
        <v>69</v>
      </c>
      <c r="E198" s="11">
        <v>180.28</v>
      </c>
      <c r="F198" s="5">
        <f t="shared" si="18"/>
        <v>2884.48</v>
      </c>
    </row>
    <row r="199" spans="1:6" s="4" customFormat="1" ht="33.75" customHeight="1" x14ac:dyDescent="0.25">
      <c r="A199" s="19">
        <v>611</v>
      </c>
      <c r="B199" s="42">
        <v>7</v>
      </c>
      <c r="C199" s="9" t="s">
        <v>12</v>
      </c>
      <c r="D199" s="27" t="s">
        <v>39</v>
      </c>
      <c r="E199" s="11">
        <v>1394.6</v>
      </c>
      <c r="F199" s="5">
        <f t="shared" si="18"/>
        <v>9762.1999999999989</v>
      </c>
    </row>
    <row r="200" spans="1:6" s="4" customFormat="1" ht="33.75" customHeight="1" x14ac:dyDescent="0.25">
      <c r="A200" s="19">
        <v>611</v>
      </c>
      <c r="B200" s="42">
        <v>16</v>
      </c>
      <c r="C200" s="9" t="s">
        <v>12</v>
      </c>
      <c r="D200" s="27" t="s">
        <v>70</v>
      </c>
      <c r="E200" s="11">
        <v>1568.45</v>
      </c>
      <c r="F200" s="5">
        <f t="shared" si="18"/>
        <v>25095.200000000001</v>
      </c>
    </row>
    <row r="201" spans="1:6" s="4" customFormat="1" ht="33.75" customHeight="1" x14ac:dyDescent="0.25">
      <c r="A201" s="19">
        <v>611</v>
      </c>
      <c r="B201" s="42">
        <v>5</v>
      </c>
      <c r="C201" s="9" t="s">
        <v>12</v>
      </c>
      <c r="D201" s="27" t="s">
        <v>71</v>
      </c>
      <c r="E201" s="11">
        <v>2107.1</v>
      </c>
      <c r="F201" s="5">
        <f t="shared" si="18"/>
        <v>10535.5</v>
      </c>
    </row>
    <row r="202" spans="1:6" s="4" customFormat="1" ht="33.75" customHeight="1" x14ac:dyDescent="0.25">
      <c r="A202" s="19" t="s">
        <v>13</v>
      </c>
      <c r="B202" s="42">
        <v>10</v>
      </c>
      <c r="C202" s="9" t="s">
        <v>12</v>
      </c>
      <c r="D202" s="27" t="s">
        <v>40</v>
      </c>
      <c r="E202" s="11">
        <v>400</v>
      </c>
      <c r="F202" s="5">
        <f t="shared" si="18"/>
        <v>4000</v>
      </c>
    </row>
    <row r="203" spans="1:6" s="4" customFormat="1" ht="33.75" customHeight="1" x14ac:dyDescent="0.25">
      <c r="A203" s="19"/>
      <c r="B203" s="25"/>
      <c r="C203" s="9"/>
      <c r="D203" s="26" t="s">
        <v>10</v>
      </c>
      <c r="E203" s="32"/>
      <c r="F203" s="5">
        <f>SUM(F189:F202)</f>
        <v>306213.79500000004</v>
      </c>
    </row>
    <row r="204" spans="1:6" s="4" customFormat="1" ht="33.75" customHeight="1" x14ac:dyDescent="0.25">
      <c r="A204" s="72" t="s">
        <v>41</v>
      </c>
      <c r="B204" s="73"/>
      <c r="C204" s="73"/>
      <c r="D204" s="73"/>
      <c r="E204" s="73"/>
      <c r="F204" s="74"/>
    </row>
    <row r="205" spans="1:6" s="4" customFormat="1" ht="33.75" customHeight="1" x14ac:dyDescent="0.25">
      <c r="A205" s="19">
        <v>301</v>
      </c>
      <c r="B205" s="20">
        <v>275</v>
      </c>
      <c r="C205" s="21" t="s">
        <v>18</v>
      </c>
      <c r="D205" s="22" t="s">
        <v>42</v>
      </c>
      <c r="E205" s="11">
        <v>215.25</v>
      </c>
      <c r="F205" s="5">
        <f t="shared" ref="F205:F210" si="19">+E205*B205</f>
        <v>59193.75</v>
      </c>
    </row>
    <row r="206" spans="1:6" s="4" customFormat="1" ht="33.75" customHeight="1" x14ac:dyDescent="0.25">
      <c r="A206" s="19">
        <v>304</v>
      </c>
      <c r="B206" s="20">
        <v>853</v>
      </c>
      <c r="C206" s="21" t="s">
        <v>18</v>
      </c>
      <c r="D206" s="27" t="s">
        <v>43</v>
      </c>
      <c r="E206" s="11">
        <v>32</v>
      </c>
      <c r="F206" s="5">
        <f t="shared" si="19"/>
        <v>27296</v>
      </c>
    </row>
    <row r="207" spans="1:6" s="4" customFormat="1" ht="33.75" customHeight="1" x14ac:dyDescent="0.25">
      <c r="A207" s="19">
        <v>407</v>
      </c>
      <c r="B207" s="20">
        <v>1200</v>
      </c>
      <c r="C207" s="21" t="s">
        <v>44</v>
      </c>
      <c r="D207" s="27" t="s">
        <v>45</v>
      </c>
      <c r="E207" s="11">
        <v>2.75</v>
      </c>
      <c r="F207" s="5">
        <f t="shared" si="19"/>
        <v>3300</v>
      </c>
    </row>
    <row r="208" spans="1:6" s="4" customFormat="1" ht="33.75" customHeight="1" x14ac:dyDescent="0.25">
      <c r="A208" s="19">
        <v>411</v>
      </c>
      <c r="B208" s="20">
        <v>100</v>
      </c>
      <c r="C208" s="21" t="s">
        <v>18</v>
      </c>
      <c r="D208" s="27" t="s">
        <v>46</v>
      </c>
      <c r="E208" s="11">
        <v>38</v>
      </c>
      <c r="F208" s="5">
        <f t="shared" si="19"/>
        <v>3800</v>
      </c>
    </row>
    <row r="209" spans="1:6" s="4" customFormat="1" ht="33.75" customHeight="1" x14ac:dyDescent="0.25">
      <c r="A209" s="19">
        <v>441</v>
      </c>
      <c r="B209" s="20">
        <v>462</v>
      </c>
      <c r="C209" s="21" t="s">
        <v>18</v>
      </c>
      <c r="D209" s="22" t="s">
        <v>72</v>
      </c>
      <c r="E209" s="11">
        <v>163.80000000000001</v>
      </c>
      <c r="F209" s="5">
        <f t="shared" si="19"/>
        <v>75675.600000000006</v>
      </c>
    </row>
    <row r="210" spans="1:6" s="4" customFormat="1" ht="40.5" customHeight="1" x14ac:dyDescent="0.25">
      <c r="A210" s="19">
        <v>441</v>
      </c>
      <c r="B210" s="28">
        <v>323</v>
      </c>
      <c r="C210" s="24" t="s">
        <v>18</v>
      </c>
      <c r="D210" s="10" t="s">
        <v>73</v>
      </c>
      <c r="E210" s="11">
        <v>195.3</v>
      </c>
      <c r="F210" s="5">
        <f t="shared" si="19"/>
        <v>63081.9</v>
      </c>
    </row>
    <row r="211" spans="1:6" s="4" customFormat="1" ht="33.75" customHeight="1" x14ac:dyDescent="0.25">
      <c r="A211" s="19"/>
      <c r="B211" s="28"/>
      <c r="C211" s="24"/>
      <c r="D211" s="47" t="s">
        <v>10</v>
      </c>
      <c r="E211" s="11"/>
      <c r="F211" s="5">
        <f>SUM(F205:F210)</f>
        <v>232347.25</v>
      </c>
    </row>
    <row r="212" spans="1:6" s="1" customFormat="1" ht="33.75" customHeight="1" x14ac:dyDescent="0.25">
      <c r="A212" s="72" t="s">
        <v>47</v>
      </c>
      <c r="B212" s="73"/>
      <c r="C212" s="73"/>
      <c r="D212" s="73"/>
      <c r="E212" s="73"/>
      <c r="F212" s="74"/>
    </row>
    <row r="213" spans="1:6" s="1" customFormat="1" ht="33.75" customHeight="1" x14ac:dyDescent="0.25">
      <c r="A213" s="19">
        <v>642</v>
      </c>
      <c r="B213" s="25">
        <v>0.56000000000000005</v>
      </c>
      <c r="C213" s="9" t="s">
        <v>48</v>
      </c>
      <c r="D213" s="27" t="s">
        <v>49</v>
      </c>
      <c r="E213" s="11">
        <v>1700</v>
      </c>
      <c r="F213" s="5">
        <f t="shared" ref="F213:F215" si="20">+E213*B213</f>
        <v>952.00000000000011</v>
      </c>
    </row>
    <row r="214" spans="1:6" s="1" customFormat="1" ht="33.75" customHeight="1" x14ac:dyDescent="0.25">
      <c r="A214" s="19">
        <v>642</v>
      </c>
      <c r="B214" s="25">
        <v>1.1299999999999999</v>
      </c>
      <c r="C214" s="21" t="s">
        <v>48</v>
      </c>
      <c r="D214" s="29" t="s">
        <v>50</v>
      </c>
      <c r="E214" s="11">
        <v>1200</v>
      </c>
      <c r="F214" s="5">
        <f t="shared" si="20"/>
        <v>1355.9999999999998</v>
      </c>
    </row>
    <row r="215" spans="1:6" s="1" customFormat="1" ht="33.75" customHeight="1" x14ac:dyDescent="0.25">
      <c r="A215" s="19">
        <v>644</v>
      </c>
      <c r="B215" s="20">
        <v>30</v>
      </c>
      <c r="C215" s="21" t="s">
        <v>11</v>
      </c>
      <c r="D215" s="29" t="s">
        <v>51</v>
      </c>
      <c r="E215" s="11">
        <v>25</v>
      </c>
      <c r="F215" s="5">
        <f t="shared" si="20"/>
        <v>750</v>
      </c>
    </row>
    <row r="216" spans="1:6" s="2" customFormat="1" ht="33.75" customHeight="1" x14ac:dyDescent="0.25">
      <c r="A216" s="19"/>
      <c r="B216" s="20"/>
      <c r="C216" s="21"/>
      <c r="D216" s="26" t="s">
        <v>10</v>
      </c>
      <c r="E216" s="11"/>
      <c r="F216" s="5">
        <f>SUM(F213:F215)</f>
        <v>3058</v>
      </c>
    </row>
    <row r="217" spans="1:6" s="6" customFormat="1" ht="33.75" customHeight="1" x14ac:dyDescent="0.25">
      <c r="A217" s="72" t="s">
        <v>52</v>
      </c>
      <c r="B217" s="73"/>
      <c r="C217" s="73"/>
      <c r="D217" s="73"/>
      <c r="E217" s="73"/>
      <c r="F217" s="74"/>
    </row>
    <row r="218" spans="1:6" s="6" customFormat="1" ht="33.75" customHeight="1" x14ac:dyDescent="0.25">
      <c r="A218" s="19">
        <v>614</v>
      </c>
      <c r="B218" s="20">
        <v>1</v>
      </c>
      <c r="C218" s="9" t="s">
        <v>53</v>
      </c>
      <c r="D218" s="27" t="s">
        <v>54</v>
      </c>
      <c r="E218" s="11">
        <v>13500</v>
      </c>
      <c r="F218" s="5">
        <f t="shared" ref="F218" si="21">+E218*B218</f>
        <v>13500</v>
      </c>
    </row>
    <row r="219" spans="1:6" s="4" customFormat="1" ht="33.75" customHeight="1" x14ac:dyDescent="0.25">
      <c r="A219" s="19"/>
      <c r="B219" s="25"/>
      <c r="C219" s="21"/>
      <c r="D219" s="47" t="s">
        <v>10</v>
      </c>
      <c r="E219" s="32"/>
      <c r="F219" s="5">
        <f>SUM(F218)</f>
        <v>13500</v>
      </c>
    </row>
    <row r="220" spans="1:6" s="4" customFormat="1" ht="33.75" customHeight="1" x14ac:dyDescent="0.25">
      <c r="A220" s="72" t="s">
        <v>8</v>
      </c>
      <c r="B220" s="73"/>
      <c r="C220" s="73"/>
      <c r="D220" s="73"/>
      <c r="E220" s="73"/>
      <c r="F220" s="74"/>
    </row>
    <row r="221" spans="1:6" s="4" customFormat="1" ht="40.5" customHeight="1" x14ac:dyDescent="0.25">
      <c r="A221" s="19">
        <v>103.05</v>
      </c>
      <c r="B221" s="20">
        <v>1</v>
      </c>
      <c r="C221" s="21" t="s">
        <v>14</v>
      </c>
      <c r="D221" s="29" t="s">
        <v>55</v>
      </c>
      <c r="E221" s="11">
        <v>11000</v>
      </c>
      <c r="F221" s="5">
        <f t="shared" ref="F221" si="22">+E221*B221</f>
        <v>11000</v>
      </c>
    </row>
    <row r="222" spans="1:6" s="4" customFormat="1" ht="33.75" customHeight="1" x14ac:dyDescent="0.25">
      <c r="A222" s="19"/>
      <c r="B222" s="20"/>
      <c r="C222" s="21"/>
      <c r="D222" s="47" t="s">
        <v>10</v>
      </c>
      <c r="E222" s="11"/>
      <c r="F222" s="5">
        <f>SUM(F221)</f>
        <v>11000</v>
      </c>
    </row>
    <row r="223" spans="1:6" s="46" customFormat="1" ht="33.75" customHeight="1" x14ac:dyDescent="0.25">
      <c r="A223" s="31"/>
      <c r="B223" s="33"/>
      <c r="C223" s="34"/>
      <c r="D223" s="70" t="s">
        <v>74</v>
      </c>
      <c r="E223" s="71"/>
      <c r="F223" s="45">
        <f>+F178+F187+F203+F211+F216+F219+F222</f>
        <v>698834.54500000004</v>
      </c>
    </row>
    <row r="224" spans="1:6" s="46" customFormat="1" ht="45.75" customHeight="1" x14ac:dyDescent="0.25">
      <c r="A224" s="72" t="s">
        <v>75</v>
      </c>
      <c r="B224" s="73"/>
      <c r="C224" s="73"/>
      <c r="D224" s="73"/>
      <c r="E224" s="73"/>
      <c r="F224" s="74"/>
    </row>
    <row r="225" spans="1:6" s="4" customFormat="1" ht="33.75" customHeight="1" x14ac:dyDescent="0.25">
      <c r="A225" s="19">
        <v>203</v>
      </c>
      <c r="B225" s="25">
        <v>7</v>
      </c>
      <c r="C225" s="21" t="s">
        <v>18</v>
      </c>
      <c r="D225" s="10" t="s">
        <v>19</v>
      </c>
      <c r="E225" s="11">
        <v>15</v>
      </c>
      <c r="F225" s="5">
        <f t="shared" ref="F225:F231" si="23">+E225*B225</f>
        <v>105</v>
      </c>
    </row>
    <row r="226" spans="1:6" s="4" customFormat="1" ht="33.75" customHeight="1" x14ac:dyDescent="0.25">
      <c r="A226" s="19">
        <v>203</v>
      </c>
      <c r="B226" s="25">
        <v>7</v>
      </c>
      <c r="C226" s="21" t="s">
        <v>18</v>
      </c>
      <c r="D226" s="10" t="s">
        <v>20</v>
      </c>
      <c r="E226" s="11">
        <v>15</v>
      </c>
      <c r="F226" s="5">
        <f t="shared" si="23"/>
        <v>105</v>
      </c>
    </row>
    <row r="227" spans="1:6" s="4" customFormat="1" ht="33.75" customHeight="1" x14ac:dyDescent="0.25">
      <c r="A227" s="19">
        <v>611</v>
      </c>
      <c r="B227" s="20">
        <v>150</v>
      </c>
      <c r="C227" s="21" t="s">
        <v>11</v>
      </c>
      <c r="D227" s="10" t="s">
        <v>76</v>
      </c>
      <c r="E227" s="11">
        <v>62.2</v>
      </c>
      <c r="F227" s="5">
        <f t="shared" si="23"/>
        <v>9330</v>
      </c>
    </row>
    <row r="228" spans="1:6" s="4" customFormat="1" ht="33.75" customHeight="1" x14ac:dyDescent="0.25">
      <c r="A228" s="19">
        <v>611</v>
      </c>
      <c r="B228" s="20">
        <v>1</v>
      </c>
      <c r="C228" s="21" t="s">
        <v>12</v>
      </c>
      <c r="D228" s="10" t="s">
        <v>71</v>
      </c>
      <c r="E228" s="11">
        <v>2107.1</v>
      </c>
      <c r="F228" s="5">
        <f t="shared" si="23"/>
        <v>2107.1</v>
      </c>
    </row>
    <row r="229" spans="1:6" s="4" customFormat="1" ht="33.75" customHeight="1" x14ac:dyDescent="0.25">
      <c r="A229" s="19">
        <v>611</v>
      </c>
      <c r="B229" s="25">
        <v>1</v>
      </c>
      <c r="C229" s="9" t="s">
        <v>12</v>
      </c>
      <c r="D229" s="48" t="s">
        <v>77</v>
      </c>
      <c r="E229" s="11">
        <v>700</v>
      </c>
      <c r="F229" s="5">
        <f t="shared" si="23"/>
        <v>700</v>
      </c>
    </row>
    <row r="230" spans="1:6" s="4" customFormat="1" ht="33.75" customHeight="1" x14ac:dyDescent="0.25">
      <c r="A230" s="19">
        <v>659</v>
      </c>
      <c r="B230" s="25">
        <v>200</v>
      </c>
      <c r="C230" s="21" t="s">
        <v>21</v>
      </c>
      <c r="D230" s="10" t="s">
        <v>31</v>
      </c>
      <c r="E230" s="11">
        <v>2</v>
      </c>
      <c r="F230" s="5">
        <f t="shared" si="23"/>
        <v>400</v>
      </c>
    </row>
    <row r="231" spans="1:6" s="4" customFormat="1" ht="33.75" customHeight="1" x14ac:dyDescent="0.25">
      <c r="A231" s="19">
        <v>659</v>
      </c>
      <c r="B231" s="25">
        <v>2.8000000000000001E-2</v>
      </c>
      <c r="C231" s="21" t="s">
        <v>32</v>
      </c>
      <c r="D231" s="10" t="s">
        <v>33</v>
      </c>
      <c r="E231" s="11">
        <v>750</v>
      </c>
      <c r="F231" s="5">
        <f t="shared" si="23"/>
        <v>21</v>
      </c>
    </row>
    <row r="232" spans="1:6" s="4" customFormat="1" ht="33.75" customHeight="1" x14ac:dyDescent="0.25">
      <c r="A232" s="19"/>
      <c r="B232" s="20"/>
      <c r="C232" s="21"/>
      <c r="D232" s="47" t="s">
        <v>10</v>
      </c>
      <c r="E232" s="11"/>
      <c r="F232" s="5">
        <f>SUM(F225:F231)</f>
        <v>12768.1</v>
      </c>
    </row>
    <row r="233" spans="1:6" s="46" customFormat="1" ht="33.75" customHeight="1" x14ac:dyDescent="0.25">
      <c r="A233" s="31"/>
      <c r="B233" s="33"/>
      <c r="C233" s="34"/>
      <c r="D233" s="70" t="s">
        <v>78</v>
      </c>
      <c r="E233" s="71"/>
      <c r="F233" s="45">
        <f>+F232</f>
        <v>12768.1</v>
      </c>
    </row>
    <row r="234" spans="1:6" s="46" customFormat="1" ht="48" customHeight="1" x14ac:dyDescent="0.25">
      <c r="A234" s="31"/>
      <c r="B234" s="33"/>
      <c r="C234" s="34"/>
      <c r="D234" s="70" t="s">
        <v>79</v>
      </c>
      <c r="E234" s="71"/>
      <c r="F234" s="45">
        <f>+F223+F233</f>
        <v>711602.64500000002</v>
      </c>
    </row>
    <row r="235" spans="1:6" s="60" customFormat="1" ht="21" customHeight="1" x14ac:dyDescent="0.25">
      <c r="A235" s="63"/>
      <c r="B235" s="65"/>
      <c r="C235" s="63"/>
      <c r="D235" s="66"/>
      <c r="E235" s="62" t="s">
        <v>0</v>
      </c>
    </row>
    <row r="236" spans="1:6" s="60" customFormat="1" ht="21" customHeight="1" x14ac:dyDescent="0.25">
      <c r="A236" s="63"/>
      <c r="B236" s="63"/>
      <c r="C236" s="63"/>
      <c r="D236" s="66"/>
      <c r="E236" s="62" t="s">
        <v>90</v>
      </c>
      <c r="F236" s="62"/>
    </row>
    <row r="237" spans="1:6" s="60" customFormat="1" ht="21" customHeight="1" x14ac:dyDescent="0.25">
      <c r="A237" s="63"/>
      <c r="B237" s="63"/>
      <c r="C237" s="63"/>
      <c r="D237" s="66"/>
      <c r="E237" s="67" t="s">
        <v>91</v>
      </c>
      <c r="F237" s="62"/>
    </row>
    <row r="238" spans="1:6" s="60" customFormat="1" ht="21" customHeight="1" x14ac:dyDescent="0.25">
      <c r="A238" s="63"/>
      <c r="B238" s="68"/>
      <c r="C238" s="63"/>
      <c r="D238" s="66"/>
      <c r="E238" s="62" t="s">
        <v>92</v>
      </c>
      <c r="F238" s="62"/>
    </row>
    <row r="239" spans="1:6" s="52" customFormat="1" ht="24" customHeight="1" x14ac:dyDescent="0.25">
      <c r="A239" s="49" t="s">
        <v>5</v>
      </c>
      <c r="B239" s="50" t="s">
        <v>6</v>
      </c>
      <c r="C239" s="50" t="s">
        <v>3</v>
      </c>
      <c r="D239" s="49" t="s">
        <v>4</v>
      </c>
      <c r="E239" s="51" t="s">
        <v>1</v>
      </c>
      <c r="F239" s="51" t="s">
        <v>2</v>
      </c>
    </row>
    <row r="240" spans="1:6" s="6" customFormat="1" ht="33.75" customHeight="1" x14ac:dyDescent="0.25">
      <c r="A240" s="75" t="s">
        <v>9</v>
      </c>
      <c r="B240" s="76"/>
      <c r="C240" s="76"/>
      <c r="D240" s="76"/>
      <c r="E240" s="76"/>
      <c r="F240" s="77"/>
    </row>
    <row r="241" spans="1:6" s="4" customFormat="1" ht="33.75" customHeight="1" x14ac:dyDescent="0.25">
      <c r="A241" s="54">
        <v>201</v>
      </c>
      <c r="B241" s="55">
        <v>1</v>
      </c>
      <c r="C241" s="56" t="s">
        <v>14</v>
      </c>
      <c r="D241" s="57" t="s">
        <v>15</v>
      </c>
      <c r="E241" s="30">
        <v>5000</v>
      </c>
      <c r="F241" s="5">
        <f>+E241*B241</f>
        <v>5000</v>
      </c>
    </row>
    <row r="242" spans="1:6" s="4" customFormat="1" ht="33.75" customHeight="1" x14ac:dyDescent="0.25">
      <c r="A242" s="8">
        <v>202</v>
      </c>
      <c r="B242" s="53">
        <v>1123</v>
      </c>
      <c r="C242" s="9" t="s">
        <v>11</v>
      </c>
      <c r="D242" s="10" t="s">
        <v>17</v>
      </c>
      <c r="E242" s="11">
        <v>13.5</v>
      </c>
      <c r="F242" s="5">
        <f t="shared" ref="F242:F254" si="24">+E242*B242</f>
        <v>15160.5</v>
      </c>
    </row>
    <row r="243" spans="1:6" s="4" customFormat="1" ht="33.75" customHeight="1" x14ac:dyDescent="0.25">
      <c r="A243" s="8">
        <v>202</v>
      </c>
      <c r="B243" s="35">
        <v>2</v>
      </c>
      <c r="C243" s="9" t="s">
        <v>12</v>
      </c>
      <c r="D243" s="10" t="s">
        <v>16</v>
      </c>
      <c r="E243" s="11">
        <v>250</v>
      </c>
      <c r="F243" s="5">
        <f t="shared" si="24"/>
        <v>500</v>
      </c>
    </row>
    <row r="244" spans="1:6" s="4" customFormat="1" ht="33.75" customHeight="1" x14ac:dyDescent="0.25">
      <c r="A244" s="8">
        <v>203</v>
      </c>
      <c r="B244" s="36">
        <v>1095.5</v>
      </c>
      <c r="C244" s="12" t="s">
        <v>18</v>
      </c>
      <c r="D244" s="10" t="s">
        <v>19</v>
      </c>
      <c r="E244" s="11">
        <v>34</v>
      </c>
      <c r="F244" s="5">
        <f t="shared" si="24"/>
        <v>37247</v>
      </c>
    </row>
    <row r="245" spans="1:6" s="4" customFormat="1" ht="33.75" customHeight="1" x14ac:dyDescent="0.25">
      <c r="A245" s="8">
        <v>203</v>
      </c>
      <c r="B245" s="37">
        <v>2103</v>
      </c>
      <c r="C245" s="12" t="s">
        <v>18</v>
      </c>
      <c r="D245" s="10" t="s">
        <v>20</v>
      </c>
      <c r="E245" s="11">
        <v>23</v>
      </c>
      <c r="F245" s="5">
        <f t="shared" si="24"/>
        <v>48369</v>
      </c>
    </row>
    <row r="246" spans="1:6" s="4" customFormat="1" ht="33.75" customHeight="1" x14ac:dyDescent="0.25">
      <c r="A246" s="8">
        <v>204</v>
      </c>
      <c r="B246" s="37">
        <v>2244</v>
      </c>
      <c r="C246" s="12" t="s">
        <v>21</v>
      </c>
      <c r="D246" s="10" t="s">
        <v>22</v>
      </c>
      <c r="E246" s="11">
        <v>1.5</v>
      </c>
      <c r="F246" s="5">
        <f t="shared" si="24"/>
        <v>3366</v>
      </c>
    </row>
    <row r="247" spans="1:6" s="4" customFormat="1" ht="33.75" customHeight="1" x14ac:dyDescent="0.25">
      <c r="A247" s="8">
        <v>204</v>
      </c>
      <c r="B247" s="37">
        <v>2</v>
      </c>
      <c r="C247" s="12" t="s">
        <v>23</v>
      </c>
      <c r="D247" s="10" t="s">
        <v>24</v>
      </c>
      <c r="E247" s="11">
        <v>240</v>
      </c>
      <c r="F247" s="5">
        <f t="shared" si="24"/>
        <v>480</v>
      </c>
    </row>
    <row r="248" spans="1:6" s="4" customFormat="1" ht="33.75" customHeight="1" x14ac:dyDescent="0.25">
      <c r="A248" s="8">
        <v>204</v>
      </c>
      <c r="B248" s="38">
        <v>100</v>
      </c>
      <c r="C248" s="12" t="s">
        <v>21</v>
      </c>
      <c r="D248" s="10" t="s">
        <v>57</v>
      </c>
      <c r="E248" s="11">
        <v>12</v>
      </c>
      <c r="F248" s="5">
        <f t="shared" si="24"/>
        <v>1200</v>
      </c>
    </row>
    <row r="249" spans="1:6" s="4" customFormat="1" ht="33.75" customHeight="1" x14ac:dyDescent="0.25">
      <c r="A249" s="13">
        <v>254</v>
      </c>
      <c r="B249" s="39">
        <v>965</v>
      </c>
      <c r="C249" s="14" t="s">
        <v>21</v>
      </c>
      <c r="D249" s="15" t="s">
        <v>25</v>
      </c>
      <c r="E249" s="11">
        <v>12</v>
      </c>
      <c r="F249" s="5">
        <f t="shared" si="24"/>
        <v>11580</v>
      </c>
    </row>
    <row r="250" spans="1:6" s="4" customFormat="1" ht="33.75" customHeight="1" x14ac:dyDescent="0.25">
      <c r="A250" s="16">
        <v>623</v>
      </c>
      <c r="B250" s="40">
        <v>2</v>
      </c>
      <c r="C250" s="17" t="s">
        <v>12</v>
      </c>
      <c r="D250" s="18" t="s">
        <v>26</v>
      </c>
      <c r="E250" s="11">
        <v>700</v>
      </c>
      <c r="F250" s="5">
        <f t="shared" si="24"/>
        <v>1400</v>
      </c>
    </row>
    <row r="251" spans="1:6" s="4" customFormat="1" ht="33.75" customHeight="1" x14ac:dyDescent="0.25">
      <c r="A251" s="19">
        <v>623</v>
      </c>
      <c r="B251" s="40">
        <v>1</v>
      </c>
      <c r="C251" s="21" t="s">
        <v>12</v>
      </c>
      <c r="D251" s="22" t="s">
        <v>27</v>
      </c>
      <c r="E251" s="11">
        <v>1300</v>
      </c>
      <c r="F251" s="5">
        <f t="shared" si="24"/>
        <v>1300</v>
      </c>
    </row>
    <row r="252" spans="1:6" s="4" customFormat="1" ht="33.75" customHeight="1" x14ac:dyDescent="0.25">
      <c r="A252" s="19" t="s">
        <v>13</v>
      </c>
      <c r="B252" s="41">
        <v>7</v>
      </c>
      <c r="C252" s="21" t="s">
        <v>12</v>
      </c>
      <c r="D252" s="22" t="s">
        <v>28</v>
      </c>
      <c r="E252" s="11">
        <v>125</v>
      </c>
      <c r="F252" s="5">
        <f t="shared" si="24"/>
        <v>875</v>
      </c>
    </row>
    <row r="253" spans="1:6" s="4" customFormat="1" ht="33.75" customHeight="1" x14ac:dyDescent="0.25">
      <c r="A253" s="19" t="s">
        <v>13</v>
      </c>
      <c r="B253" s="41">
        <v>1</v>
      </c>
      <c r="C253" s="24" t="s">
        <v>12</v>
      </c>
      <c r="D253" s="22" t="s">
        <v>58</v>
      </c>
      <c r="E253" s="11">
        <v>150</v>
      </c>
      <c r="F253" s="5">
        <f t="shared" si="24"/>
        <v>150</v>
      </c>
    </row>
    <row r="254" spans="1:6" s="4" customFormat="1" ht="33.75" customHeight="1" x14ac:dyDescent="0.25">
      <c r="A254" s="19" t="s">
        <v>13</v>
      </c>
      <c r="B254" s="41">
        <v>1</v>
      </c>
      <c r="C254" s="24" t="s">
        <v>12</v>
      </c>
      <c r="D254" s="22" t="s">
        <v>59</v>
      </c>
      <c r="E254" s="11">
        <v>175</v>
      </c>
      <c r="F254" s="5">
        <f t="shared" si="24"/>
        <v>175</v>
      </c>
    </row>
    <row r="255" spans="1:6" s="4" customFormat="1" ht="33.75" customHeight="1" x14ac:dyDescent="0.25">
      <c r="A255" s="19"/>
      <c r="B255" s="23"/>
      <c r="C255" s="24"/>
      <c r="D255" s="26" t="s">
        <v>10</v>
      </c>
      <c r="E255" s="11"/>
      <c r="F255" s="5">
        <f>SUM(F241:F254)</f>
        <v>126802.5</v>
      </c>
    </row>
    <row r="256" spans="1:6" s="4" customFormat="1" ht="33.75" customHeight="1" x14ac:dyDescent="0.25">
      <c r="A256" s="78" t="s">
        <v>29</v>
      </c>
      <c r="B256" s="79"/>
      <c r="C256" s="79"/>
      <c r="D256" s="79"/>
      <c r="E256" s="79"/>
      <c r="F256" s="80"/>
    </row>
    <row r="257" spans="1:6" s="4" customFormat="1" ht="33.75" customHeight="1" x14ac:dyDescent="0.25">
      <c r="A257" s="16">
        <v>653</v>
      </c>
      <c r="B257" s="58">
        <v>340</v>
      </c>
      <c r="C257" s="56" t="s">
        <v>18</v>
      </c>
      <c r="D257" s="59" t="s">
        <v>30</v>
      </c>
      <c r="E257" s="30">
        <v>45</v>
      </c>
      <c r="F257" s="5">
        <f t="shared" ref="F257:F262" si="25">+E257*B257</f>
        <v>15300</v>
      </c>
    </row>
    <row r="258" spans="1:6" s="4" customFormat="1" ht="33.75" customHeight="1" x14ac:dyDescent="0.25">
      <c r="A258" s="19">
        <v>659</v>
      </c>
      <c r="B258" s="40">
        <v>10720</v>
      </c>
      <c r="C258" s="9" t="s">
        <v>21</v>
      </c>
      <c r="D258" s="27" t="s">
        <v>31</v>
      </c>
      <c r="E258" s="11">
        <v>2.5</v>
      </c>
      <c r="F258" s="5">
        <f t="shared" si="25"/>
        <v>26800</v>
      </c>
    </row>
    <row r="259" spans="1:6" s="4" customFormat="1" ht="33.75" customHeight="1" x14ac:dyDescent="0.25">
      <c r="A259" s="19">
        <v>659</v>
      </c>
      <c r="B259" s="43">
        <v>1.4470000000000001</v>
      </c>
      <c r="C259" s="9" t="s">
        <v>32</v>
      </c>
      <c r="D259" s="22" t="s">
        <v>33</v>
      </c>
      <c r="E259" s="11">
        <v>1000</v>
      </c>
      <c r="F259" s="5">
        <f t="shared" si="25"/>
        <v>1447</v>
      </c>
    </row>
    <row r="260" spans="1:6" s="4" customFormat="1" ht="33.75" customHeight="1" x14ac:dyDescent="0.25">
      <c r="A260" s="19">
        <v>832</v>
      </c>
      <c r="B260" s="42">
        <v>1</v>
      </c>
      <c r="C260" s="9" t="s">
        <v>80</v>
      </c>
      <c r="D260" s="22" t="s">
        <v>34</v>
      </c>
      <c r="E260" s="11">
        <v>4300</v>
      </c>
      <c r="F260" s="5">
        <f t="shared" si="25"/>
        <v>4300</v>
      </c>
    </row>
    <row r="261" spans="1:6" s="4" customFormat="1" ht="33.75" customHeight="1" x14ac:dyDescent="0.25">
      <c r="A261" s="19">
        <v>832</v>
      </c>
      <c r="B261" s="42">
        <v>1</v>
      </c>
      <c r="C261" s="9" t="s">
        <v>80</v>
      </c>
      <c r="D261" s="22" t="s">
        <v>35</v>
      </c>
      <c r="E261" s="11">
        <v>2800</v>
      </c>
      <c r="F261" s="5">
        <f t="shared" si="25"/>
        <v>2800</v>
      </c>
    </row>
    <row r="262" spans="1:6" s="4" customFormat="1" ht="33.75" customHeight="1" x14ac:dyDescent="0.25">
      <c r="A262" s="19">
        <v>832</v>
      </c>
      <c r="B262" s="42">
        <v>1</v>
      </c>
      <c r="C262" s="9" t="s">
        <v>80</v>
      </c>
      <c r="D262" s="22" t="s">
        <v>36</v>
      </c>
      <c r="E262" s="11">
        <v>4500</v>
      </c>
      <c r="F262" s="5">
        <f t="shared" si="25"/>
        <v>4500</v>
      </c>
    </row>
    <row r="263" spans="1:6" s="4" customFormat="1" ht="33.75" customHeight="1" x14ac:dyDescent="0.25">
      <c r="A263" s="19">
        <v>832</v>
      </c>
      <c r="B263" s="42">
        <v>20000</v>
      </c>
      <c r="C263" s="9" t="s">
        <v>12</v>
      </c>
      <c r="D263" s="22" t="s">
        <v>37</v>
      </c>
      <c r="E263" s="11">
        <v>1</v>
      </c>
      <c r="F263" s="5">
        <f>+E263*B263</f>
        <v>20000</v>
      </c>
    </row>
    <row r="264" spans="1:6" s="4" customFormat="1" ht="33.75" customHeight="1" x14ac:dyDescent="0.25">
      <c r="A264" s="19"/>
      <c r="B264" s="20"/>
      <c r="C264" s="9"/>
      <c r="D264" s="26" t="s">
        <v>10</v>
      </c>
      <c r="E264" s="11"/>
      <c r="F264" s="5">
        <f>SUM(F257:F263)</f>
        <v>75147</v>
      </c>
    </row>
    <row r="265" spans="1:6" s="4" customFormat="1" ht="33.75" customHeight="1" x14ac:dyDescent="0.25">
      <c r="A265" s="78" t="s">
        <v>38</v>
      </c>
      <c r="B265" s="79"/>
      <c r="C265" s="79"/>
      <c r="D265" s="79"/>
      <c r="E265" s="79"/>
      <c r="F265" s="80"/>
    </row>
    <row r="266" spans="1:6" s="4" customFormat="1" ht="33.75" customHeight="1" x14ac:dyDescent="0.25">
      <c r="A266" s="16">
        <v>611</v>
      </c>
      <c r="B266" s="58">
        <v>54</v>
      </c>
      <c r="C266" s="56" t="s">
        <v>11</v>
      </c>
      <c r="D266" s="59" t="s">
        <v>60</v>
      </c>
      <c r="E266" s="30">
        <v>66</v>
      </c>
      <c r="F266" s="5">
        <f t="shared" ref="F266:F279" si="26">+E266*B266</f>
        <v>3564</v>
      </c>
    </row>
    <row r="267" spans="1:6" s="4" customFormat="1" ht="33.75" customHeight="1" x14ac:dyDescent="0.25">
      <c r="A267" s="19">
        <v>611</v>
      </c>
      <c r="B267" s="40">
        <v>40</v>
      </c>
      <c r="C267" s="9" t="s">
        <v>11</v>
      </c>
      <c r="D267" s="27" t="s">
        <v>61</v>
      </c>
      <c r="E267" s="11">
        <v>70</v>
      </c>
      <c r="F267" s="5">
        <f t="shared" si="26"/>
        <v>2800</v>
      </c>
    </row>
    <row r="268" spans="1:6" s="7" customFormat="1" ht="33.75" customHeight="1" x14ac:dyDescent="0.25">
      <c r="A268" s="19">
        <v>611</v>
      </c>
      <c r="B268" s="42">
        <v>30</v>
      </c>
      <c r="C268" s="9" t="s">
        <v>11</v>
      </c>
      <c r="D268" s="27" t="s">
        <v>62</v>
      </c>
      <c r="E268" s="11">
        <v>70</v>
      </c>
      <c r="F268" s="5">
        <f t="shared" si="26"/>
        <v>2100</v>
      </c>
    </row>
    <row r="269" spans="1:6" s="7" customFormat="1" ht="33.75" customHeight="1" x14ac:dyDescent="0.25">
      <c r="A269" s="19">
        <v>611</v>
      </c>
      <c r="B269" s="44">
        <v>222.5</v>
      </c>
      <c r="C269" s="9" t="s">
        <v>11</v>
      </c>
      <c r="D269" s="27" t="s">
        <v>63</v>
      </c>
      <c r="E269" s="11">
        <v>100</v>
      </c>
      <c r="F269" s="5">
        <f t="shared" si="26"/>
        <v>22250</v>
      </c>
    </row>
    <row r="270" spans="1:6" s="7" customFormat="1" ht="33.75" customHeight="1" x14ac:dyDescent="0.25">
      <c r="A270" s="19">
        <v>611</v>
      </c>
      <c r="B270" s="42">
        <v>874</v>
      </c>
      <c r="C270" s="9" t="s">
        <v>11</v>
      </c>
      <c r="D270" s="27" t="s">
        <v>64</v>
      </c>
      <c r="E270" s="11">
        <v>47</v>
      </c>
      <c r="F270" s="5">
        <f t="shared" si="26"/>
        <v>41078</v>
      </c>
    </row>
    <row r="271" spans="1:6" s="7" customFormat="1" ht="33.75" customHeight="1" x14ac:dyDescent="0.25">
      <c r="A271" s="19">
        <v>611</v>
      </c>
      <c r="B271" s="42">
        <v>1076</v>
      </c>
      <c r="C271" s="9" t="s">
        <v>11</v>
      </c>
      <c r="D271" s="27" t="s">
        <v>65</v>
      </c>
      <c r="E271" s="11">
        <v>70</v>
      </c>
      <c r="F271" s="5">
        <f t="shared" si="26"/>
        <v>75320</v>
      </c>
    </row>
    <row r="272" spans="1:6" s="4" customFormat="1" ht="33.75" customHeight="1" x14ac:dyDescent="0.25">
      <c r="A272" s="19">
        <v>611</v>
      </c>
      <c r="B272" s="42">
        <v>251</v>
      </c>
      <c r="C272" s="9" t="s">
        <v>11</v>
      </c>
      <c r="D272" s="27" t="s">
        <v>66</v>
      </c>
      <c r="E272" s="11">
        <v>56</v>
      </c>
      <c r="F272" s="5">
        <f t="shared" si="26"/>
        <v>14056</v>
      </c>
    </row>
    <row r="273" spans="1:6" s="4" customFormat="1" ht="33.75" customHeight="1" x14ac:dyDescent="0.25">
      <c r="A273" s="19">
        <v>611</v>
      </c>
      <c r="B273" s="42">
        <v>540</v>
      </c>
      <c r="C273" s="9" t="s">
        <v>11</v>
      </c>
      <c r="D273" s="27" t="s">
        <v>67</v>
      </c>
      <c r="E273" s="11">
        <v>85</v>
      </c>
      <c r="F273" s="5">
        <f t="shared" si="26"/>
        <v>45900</v>
      </c>
    </row>
    <row r="274" spans="1:6" s="4" customFormat="1" ht="33.75" customHeight="1" x14ac:dyDescent="0.25">
      <c r="A274" s="19">
        <v>611</v>
      </c>
      <c r="B274" s="42">
        <v>510</v>
      </c>
      <c r="C274" s="9" t="s">
        <v>11</v>
      </c>
      <c r="D274" s="27" t="s">
        <v>68</v>
      </c>
      <c r="E274" s="11">
        <v>96</v>
      </c>
      <c r="F274" s="5">
        <f t="shared" si="26"/>
        <v>48960</v>
      </c>
    </row>
    <row r="275" spans="1:6" s="4" customFormat="1" ht="33.75" customHeight="1" x14ac:dyDescent="0.25">
      <c r="A275" s="19">
        <v>611</v>
      </c>
      <c r="B275" s="42">
        <v>16</v>
      </c>
      <c r="C275" s="9" t="s">
        <v>11</v>
      </c>
      <c r="D275" s="27" t="s">
        <v>69</v>
      </c>
      <c r="E275" s="11">
        <v>420</v>
      </c>
      <c r="F275" s="5">
        <f t="shared" si="26"/>
        <v>6720</v>
      </c>
    </row>
    <row r="276" spans="1:6" s="4" customFormat="1" ht="33.75" customHeight="1" x14ac:dyDescent="0.25">
      <c r="A276" s="19">
        <v>611</v>
      </c>
      <c r="B276" s="42">
        <v>7</v>
      </c>
      <c r="C276" s="9" t="s">
        <v>12</v>
      </c>
      <c r="D276" s="27" t="s">
        <v>39</v>
      </c>
      <c r="E276" s="11">
        <v>1950</v>
      </c>
      <c r="F276" s="5">
        <f t="shared" si="26"/>
        <v>13650</v>
      </c>
    </row>
    <row r="277" spans="1:6" s="4" customFormat="1" ht="33.75" customHeight="1" x14ac:dyDescent="0.25">
      <c r="A277" s="19">
        <v>611</v>
      </c>
      <c r="B277" s="42">
        <v>16</v>
      </c>
      <c r="C277" s="9" t="s">
        <v>12</v>
      </c>
      <c r="D277" s="27" t="s">
        <v>70</v>
      </c>
      <c r="E277" s="11">
        <v>2050</v>
      </c>
      <c r="F277" s="5">
        <f t="shared" si="26"/>
        <v>32800</v>
      </c>
    </row>
    <row r="278" spans="1:6" s="4" customFormat="1" ht="33.75" customHeight="1" x14ac:dyDescent="0.25">
      <c r="A278" s="19">
        <v>611</v>
      </c>
      <c r="B278" s="42">
        <v>5</v>
      </c>
      <c r="C278" s="9" t="s">
        <v>12</v>
      </c>
      <c r="D278" s="27" t="s">
        <v>71</v>
      </c>
      <c r="E278" s="11">
        <v>2750</v>
      </c>
      <c r="F278" s="5">
        <f t="shared" si="26"/>
        <v>13750</v>
      </c>
    </row>
    <row r="279" spans="1:6" s="4" customFormat="1" ht="33.75" customHeight="1" x14ac:dyDescent="0.25">
      <c r="A279" s="19" t="s">
        <v>13</v>
      </c>
      <c r="B279" s="42">
        <v>10</v>
      </c>
      <c r="C279" s="9" t="s">
        <v>12</v>
      </c>
      <c r="D279" s="27" t="s">
        <v>40</v>
      </c>
      <c r="E279" s="11">
        <v>500</v>
      </c>
      <c r="F279" s="5">
        <f t="shared" si="26"/>
        <v>5000</v>
      </c>
    </row>
    <row r="280" spans="1:6" s="4" customFormat="1" ht="33.75" customHeight="1" x14ac:dyDescent="0.25">
      <c r="A280" s="19"/>
      <c r="B280" s="25"/>
      <c r="C280" s="9"/>
      <c r="D280" s="26" t="s">
        <v>10</v>
      </c>
      <c r="E280" s="32"/>
      <c r="F280" s="5">
        <f>SUM(F266:F279)</f>
        <v>327948</v>
      </c>
    </row>
    <row r="281" spans="1:6" s="4" customFormat="1" ht="33.75" customHeight="1" x14ac:dyDescent="0.25">
      <c r="A281" s="72" t="s">
        <v>41</v>
      </c>
      <c r="B281" s="73"/>
      <c r="C281" s="73"/>
      <c r="D281" s="73"/>
      <c r="E281" s="73"/>
      <c r="F281" s="74"/>
    </row>
    <row r="282" spans="1:6" s="4" customFormat="1" ht="33.75" customHeight="1" x14ac:dyDescent="0.25">
      <c r="A282" s="19">
        <v>301</v>
      </c>
      <c r="B282" s="20">
        <v>275</v>
      </c>
      <c r="C282" s="21" t="s">
        <v>18</v>
      </c>
      <c r="D282" s="22" t="s">
        <v>42</v>
      </c>
      <c r="E282" s="11">
        <v>256</v>
      </c>
      <c r="F282" s="5">
        <f t="shared" ref="F282:F287" si="27">+E282*B282</f>
        <v>70400</v>
      </c>
    </row>
    <row r="283" spans="1:6" s="4" customFormat="1" ht="33.75" customHeight="1" x14ac:dyDescent="0.25">
      <c r="A283" s="19">
        <v>304</v>
      </c>
      <c r="B283" s="20">
        <v>853</v>
      </c>
      <c r="C283" s="21" t="s">
        <v>18</v>
      </c>
      <c r="D283" s="27" t="s">
        <v>43</v>
      </c>
      <c r="E283" s="11">
        <v>52.5</v>
      </c>
      <c r="F283" s="5">
        <f t="shared" si="27"/>
        <v>44782.5</v>
      </c>
    </row>
    <row r="284" spans="1:6" s="4" customFormat="1" ht="33.75" customHeight="1" x14ac:dyDescent="0.25">
      <c r="A284" s="19">
        <v>407</v>
      </c>
      <c r="B284" s="20">
        <v>1200</v>
      </c>
      <c r="C284" s="21" t="s">
        <v>44</v>
      </c>
      <c r="D284" s="27" t="s">
        <v>45</v>
      </c>
      <c r="E284" s="11">
        <v>2.85</v>
      </c>
      <c r="F284" s="5">
        <f t="shared" si="27"/>
        <v>3420</v>
      </c>
    </row>
    <row r="285" spans="1:6" s="4" customFormat="1" ht="33.75" customHeight="1" x14ac:dyDescent="0.25">
      <c r="A285" s="19">
        <v>411</v>
      </c>
      <c r="B285" s="20">
        <v>100</v>
      </c>
      <c r="C285" s="21" t="s">
        <v>18</v>
      </c>
      <c r="D285" s="27" t="s">
        <v>46</v>
      </c>
      <c r="E285" s="11">
        <v>134</v>
      </c>
      <c r="F285" s="5">
        <f t="shared" si="27"/>
        <v>13400</v>
      </c>
    </row>
    <row r="286" spans="1:6" s="4" customFormat="1" ht="33.75" customHeight="1" x14ac:dyDescent="0.25">
      <c r="A286" s="19">
        <v>441</v>
      </c>
      <c r="B286" s="20">
        <v>462</v>
      </c>
      <c r="C286" s="21" t="s">
        <v>18</v>
      </c>
      <c r="D286" s="22" t="s">
        <v>72</v>
      </c>
      <c r="E286" s="11">
        <v>171</v>
      </c>
      <c r="F286" s="5">
        <f t="shared" si="27"/>
        <v>79002</v>
      </c>
    </row>
    <row r="287" spans="1:6" s="4" customFormat="1" ht="40.5" customHeight="1" x14ac:dyDescent="0.25">
      <c r="A287" s="19">
        <v>441</v>
      </c>
      <c r="B287" s="28">
        <v>323</v>
      </c>
      <c r="C287" s="24" t="s">
        <v>18</v>
      </c>
      <c r="D287" s="10" t="s">
        <v>73</v>
      </c>
      <c r="E287" s="11">
        <v>204</v>
      </c>
      <c r="F287" s="5">
        <f t="shared" si="27"/>
        <v>65892</v>
      </c>
    </row>
    <row r="288" spans="1:6" s="4" customFormat="1" ht="33.75" customHeight="1" x14ac:dyDescent="0.25">
      <c r="A288" s="19"/>
      <c r="B288" s="28"/>
      <c r="C288" s="24"/>
      <c r="D288" s="47" t="s">
        <v>10</v>
      </c>
      <c r="E288" s="11"/>
      <c r="F288" s="5">
        <f>SUM(F282:F287)</f>
        <v>276896.5</v>
      </c>
    </row>
    <row r="289" spans="1:6" s="1" customFormat="1" ht="33.75" customHeight="1" x14ac:dyDescent="0.25">
      <c r="A289" s="72" t="s">
        <v>47</v>
      </c>
      <c r="B289" s="73"/>
      <c r="C289" s="73"/>
      <c r="D289" s="73"/>
      <c r="E289" s="73"/>
      <c r="F289" s="74"/>
    </row>
    <row r="290" spans="1:6" s="1" customFormat="1" ht="33.75" customHeight="1" x14ac:dyDescent="0.25">
      <c r="A290" s="19">
        <v>642</v>
      </c>
      <c r="B290" s="25">
        <v>0.56000000000000005</v>
      </c>
      <c r="C290" s="9" t="s">
        <v>48</v>
      </c>
      <c r="D290" s="27" t="s">
        <v>49</v>
      </c>
      <c r="E290" s="11">
        <v>1850</v>
      </c>
      <c r="F290" s="5">
        <f t="shared" ref="F290:F292" si="28">+E290*B290</f>
        <v>1036</v>
      </c>
    </row>
    <row r="291" spans="1:6" s="1" customFormat="1" ht="33.75" customHeight="1" x14ac:dyDescent="0.25">
      <c r="A291" s="19">
        <v>642</v>
      </c>
      <c r="B291" s="25">
        <v>1.1299999999999999</v>
      </c>
      <c r="C291" s="21" t="s">
        <v>48</v>
      </c>
      <c r="D291" s="29" t="s">
        <v>50</v>
      </c>
      <c r="E291" s="11">
        <v>1300</v>
      </c>
      <c r="F291" s="5">
        <f t="shared" si="28"/>
        <v>1468.9999999999998</v>
      </c>
    </row>
    <row r="292" spans="1:6" s="1" customFormat="1" ht="33.75" customHeight="1" x14ac:dyDescent="0.25">
      <c r="A292" s="19">
        <v>644</v>
      </c>
      <c r="B292" s="20">
        <v>30</v>
      </c>
      <c r="C292" s="21" t="s">
        <v>11</v>
      </c>
      <c r="D292" s="29" t="s">
        <v>51</v>
      </c>
      <c r="E292" s="11">
        <v>27</v>
      </c>
      <c r="F292" s="5">
        <f t="shared" si="28"/>
        <v>810</v>
      </c>
    </row>
    <row r="293" spans="1:6" s="2" customFormat="1" ht="33.75" customHeight="1" x14ac:dyDescent="0.25">
      <c r="A293" s="19"/>
      <c r="B293" s="20"/>
      <c r="C293" s="21"/>
      <c r="D293" s="26" t="s">
        <v>10</v>
      </c>
      <c r="E293" s="11"/>
      <c r="F293" s="5">
        <f>SUM(F290:F292)</f>
        <v>3315</v>
      </c>
    </row>
    <row r="294" spans="1:6" s="6" customFormat="1" ht="33.75" customHeight="1" x14ac:dyDescent="0.25">
      <c r="A294" s="72" t="s">
        <v>52</v>
      </c>
      <c r="B294" s="73"/>
      <c r="C294" s="73"/>
      <c r="D294" s="73"/>
      <c r="E294" s="73"/>
      <c r="F294" s="74"/>
    </row>
    <row r="295" spans="1:6" s="6" customFormat="1" ht="33.75" customHeight="1" x14ac:dyDescent="0.25">
      <c r="A295" s="19">
        <v>614</v>
      </c>
      <c r="B295" s="20">
        <v>1</v>
      </c>
      <c r="C295" s="9" t="s">
        <v>53</v>
      </c>
      <c r="D295" s="27" t="s">
        <v>54</v>
      </c>
      <c r="E295" s="11">
        <v>6000</v>
      </c>
      <c r="F295" s="5">
        <f t="shared" ref="F295" si="29">+E295*B295</f>
        <v>6000</v>
      </c>
    </row>
    <row r="296" spans="1:6" s="4" customFormat="1" ht="33.75" customHeight="1" x14ac:dyDescent="0.25">
      <c r="A296" s="19"/>
      <c r="B296" s="25"/>
      <c r="C296" s="21"/>
      <c r="D296" s="47" t="s">
        <v>10</v>
      </c>
      <c r="E296" s="32"/>
      <c r="F296" s="5">
        <f>SUM(F295)</f>
        <v>6000</v>
      </c>
    </row>
    <row r="297" spans="1:6" s="4" customFormat="1" ht="33.75" customHeight="1" x14ac:dyDescent="0.25">
      <c r="A297" s="72" t="s">
        <v>8</v>
      </c>
      <c r="B297" s="73"/>
      <c r="C297" s="73"/>
      <c r="D297" s="73"/>
      <c r="E297" s="73"/>
      <c r="F297" s="74"/>
    </row>
    <row r="298" spans="1:6" s="4" customFormat="1" ht="40.5" customHeight="1" x14ac:dyDescent="0.25">
      <c r="A298" s="19">
        <v>103.05</v>
      </c>
      <c r="B298" s="20">
        <v>1</v>
      </c>
      <c r="C298" s="21" t="s">
        <v>14</v>
      </c>
      <c r="D298" s="29" t="s">
        <v>55</v>
      </c>
      <c r="E298" s="11">
        <v>7100</v>
      </c>
      <c r="F298" s="5">
        <f t="shared" ref="F298" si="30">+E298*B298</f>
        <v>7100</v>
      </c>
    </row>
    <row r="299" spans="1:6" s="4" customFormat="1" ht="33.75" customHeight="1" x14ac:dyDescent="0.25">
      <c r="A299" s="19"/>
      <c r="B299" s="20"/>
      <c r="C299" s="21"/>
      <c r="D299" s="47" t="s">
        <v>10</v>
      </c>
      <c r="E299" s="11"/>
      <c r="F299" s="5">
        <f>SUM(F298)</f>
        <v>7100</v>
      </c>
    </row>
    <row r="300" spans="1:6" s="46" customFormat="1" ht="33.75" customHeight="1" x14ac:dyDescent="0.25">
      <c r="A300" s="31"/>
      <c r="B300" s="33"/>
      <c r="C300" s="34"/>
      <c r="D300" s="70" t="s">
        <v>74</v>
      </c>
      <c r="E300" s="71"/>
      <c r="F300" s="45">
        <f>+F255+F264+F280+F288+F293+F296+F299</f>
        <v>823209</v>
      </c>
    </row>
    <row r="301" spans="1:6" s="46" customFormat="1" ht="45.75" customHeight="1" x14ac:dyDescent="0.25">
      <c r="A301" s="72" t="s">
        <v>75</v>
      </c>
      <c r="B301" s="73"/>
      <c r="C301" s="73"/>
      <c r="D301" s="73"/>
      <c r="E301" s="73"/>
      <c r="F301" s="74"/>
    </row>
    <row r="302" spans="1:6" s="4" customFormat="1" ht="33.75" customHeight="1" x14ac:dyDescent="0.25">
      <c r="A302" s="19">
        <v>203</v>
      </c>
      <c r="B302" s="25">
        <v>7</v>
      </c>
      <c r="C302" s="21" t="s">
        <v>18</v>
      </c>
      <c r="D302" s="10" t="s">
        <v>19</v>
      </c>
      <c r="E302" s="11">
        <v>36</v>
      </c>
      <c r="F302" s="5">
        <f t="shared" ref="F302:F308" si="31">+E302*B302</f>
        <v>252</v>
      </c>
    </row>
    <row r="303" spans="1:6" s="4" customFormat="1" ht="33.75" customHeight="1" x14ac:dyDescent="0.25">
      <c r="A303" s="19">
        <v>203</v>
      </c>
      <c r="B303" s="25">
        <v>7</v>
      </c>
      <c r="C303" s="21" t="s">
        <v>18</v>
      </c>
      <c r="D303" s="10" t="s">
        <v>20</v>
      </c>
      <c r="E303" s="11">
        <v>25</v>
      </c>
      <c r="F303" s="5">
        <f t="shared" si="31"/>
        <v>175</v>
      </c>
    </row>
    <row r="304" spans="1:6" s="4" customFormat="1" ht="33.75" customHeight="1" x14ac:dyDescent="0.25">
      <c r="A304" s="19">
        <v>611</v>
      </c>
      <c r="B304" s="20">
        <v>150</v>
      </c>
      <c r="C304" s="21" t="s">
        <v>11</v>
      </c>
      <c r="D304" s="10" t="s">
        <v>76</v>
      </c>
      <c r="E304" s="11">
        <v>101</v>
      </c>
      <c r="F304" s="5">
        <f t="shared" si="31"/>
        <v>15150</v>
      </c>
    </row>
    <row r="305" spans="1:6" s="4" customFormat="1" ht="33.75" customHeight="1" x14ac:dyDescent="0.25">
      <c r="A305" s="19">
        <v>611</v>
      </c>
      <c r="B305" s="20">
        <v>1</v>
      </c>
      <c r="C305" s="21" t="s">
        <v>12</v>
      </c>
      <c r="D305" s="10" t="s">
        <v>71</v>
      </c>
      <c r="E305" s="11">
        <v>2400</v>
      </c>
      <c r="F305" s="5">
        <f t="shared" si="31"/>
        <v>2400</v>
      </c>
    </row>
    <row r="306" spans="1:6" s="4" customFormat="1" ht="33.75" customHeight="1" x14ac:dyDescent="0.25">
      <c r="A306" s="19">
        <v>611</v>
      </c>
      <c r="B306" s="25">
        <v>1</v>
      </c>
      <c r="C306" s="9" t="s">
        <v>12</v>
      </c>
      <c r="D306" s="48" t="s">
        <v>77</v>
      </c>
      <c r="E306" s="11">
        <v>650</v>
      </c>
      <c r="F306" s="5">
        <f t="shared" si="31"/>
        <v>650</v>
      </c>
    </row>
    <row r="307" spans="1:6" s="4" customFormat="1" ht="33.75" customHeight="1" x14ac:dyDescent="0.25">
      <c r="A307" s="19">
        <v>659</v>
      </c>
      <c r="B307" s="25">
        <v>200</v>
      </c>
      <c r="C307" s="21" t="s">
        <v>21</v>
      </c>
      <c r="D307" s="10" t="s">
        <v>31</v>
      </c>
      <c r="E307" s="11">
        <v>5</v>
      </c>
      <c r="F307" s="5">
        <f t="shared" si="31"/>
        <v>1000</v>
      </c>
    </row>
    <row r="308" spans="1:6" s="4" customFormat="1" ht="33.75" customHeight="1" x14ac:dyDescent="0.25">
      <c r="A308" s="19">
        <v>659</v>
      </c>
      <c r="B308" s="25">
        <v>2.8000000000000001E-2</v>
      </c>
      <c r="C308" s="21" t="s">
        <v>32</v>
      </c>
      <c r="D308" s="10" t="s">
        <v>33</v>
      </c>
      <c r="E308" s="11">
        <v>1000</v>
      </c>
      <c r="F308" s="5">
        <f t="shared" si="31"/>
        <v>28</v>
      </c>
    </row>
    <row r="309" spans="1:6" s="4" customFormat="1" ht="33.75" customHeight="1" x14ac:dyDescent="0.25">
      <c r="A309" s="19"/>
      <c r="B309" s="20"/>
      <c r="C309" s="21"/>
      <c r="D309" s="47" t="s">
        <v>10</v>
      </c>
      <c r="E309" s="11"/>
      <c r="F309" s="5">
        <f>SUM(F302:F308)</f>
        <v>19655</v>
      </c>
    </row>
    <row r="310" spans="1:6" s="46" customFormat="1" ht="33.75" customHeight="1" x14ac:dyDescent="0.25">
      <c r="A310" s="31"/>
      <c r="B310" s="33"/>
      <c r="C310" s="34"/>
      <c r="D310" s="70" t="s">
        <v>78</v>
      </c>
      <c r="E310" s="71"/>
      <c r="F310" s="45">
        <f>+F309</f>
        <v>19655</v>
      </c>
    </row>
    <row r="311" spans="1:6" s="46" customFormat="1" ht="48" customHeight="1" x14ac:dyDescent="0.25">
      <c r="A311" s="31"/>
      <c r="B311" s="33"/>
      <c r="C311" s="34"/>
      <c r="D311" s="70" t="s">
        <v>79</v>
      </c>
      <c r="E311" s="71"/>
      <c r="F311" s="45">
        <f>+F300+F310</f>
        <v>842864</v>
      </c>
    </row>
    <row r="312" spans="1:6" s="60" customFormat="1" ht="21" customHeight="1" x14ac:dyDescent="0.25">
      <c r="A312" s="69"/>
      <c r="B312" s="65"/>
      <c r="C312" s="69"/>
      <c r="D312" s="66"/>
      <c r="E312" s="62" t="s">
        <v>0</v>
      </c>
    </row>
    <row r="313" spans="1:6" s="60" customFormat="1" ht="21" customHeight="1" x14ac:dyDescent="0.25">
      <c r="A313" s="69"/>
      <c r="B313" s="69"/>
      <c r="C313" s="69"/>
      <c r="D313" s="66"/>
      <c r="E313" s="62" t="s">
        <v>93</v>
      </c>
      <c r="F313" s="62"/>
    </row>
    <row r="314" spans="1:6" s="60" customFormat="1" ht="21" customHeight="1" x14ac:dyDescent="0.25">
      <c r="A314" s="69"/>
      <c r="B314" s="69"/>
      <c r="C314" s="69"/>
      <c r="D314" s="66"/>
      <c r="E314" s="67" t="s">
        <v>94</v>
      </c>
      <c r="F314" s="62"/>
    </row>
    <row r="315" spans="1:6" s="60" customFormat="1" ht="21" customHeight="1" x14ac:dyDescent="0.25">
      <c r="A315" s="69"/>
      <c r="B315" s="68"/>
      <c r="C315" s="69"/>
      <c r="D315" s="66"/>
      <c r="E315" s="62" t="s">
        <v>95</v>
      </c>
      <c r="F315" s="62"/>
    </row>
    <row r="316" spans="1:6" s="52" customFormat="1" ht="24" customHeight="1" x14ac:dyDescent="0.25">
      <c r="A316" s="49" t="s">
        <v>5</v>
      </c>
      <c r="B316" s="50" t="s">
        <v>6</v>
      </c>
      <c r="C316" s="50" t="s">
        <v>3</v>
      </c>
      <c r="D316" s="49" t="s">
        <v>4</v>
      </c>
      <c r="E316" s="51" t="s">
        <v>1</v>
      </c>
      <c r="F316" s="51" t="s">
        <v>2</v>
      </c>
    </row>
    <row r="317" spans="1:6" s="6" customFormat="1" ht="33.75" customHeight="1" x14ac:dyDescent="0.25">
      <c r="A317" s="75" t="s">
        <v>9</v>
      </c>
      <c r="B317" s="76"/>
      <c r="C317" s="76"/>
      <c r="D317" s="76"/>
      <c r="E317" s="76"/>
      <c r="F317" s="77"/>
    </row>
    <row r="318" spans="1:6" s="4" customFormat="1" ht="33.75" customHeight="1" x14ac:dyDescent="0.25">
      <c r="A318" s="54">
        <v>201</v>
      </c>
      <c r="B318" s="55">
        <v>1</v>
      </c>
      <c r="C318" s="56" t="s">
        <v>14</v>
      </c>
      <c r="D318" s="57" t="s">
        <v>15</v>
      </c>
      <c r="E318" s="30">
        <v>1000</v>
      </c>
      <c r="F318" s="5">
        <f>+E318*B318</f>
        <v>1000</v>
      </c>
    </row>
    <row r="319" spans="1:6" s="4" customFormat="1" ht="33.75" customHeight="1" x14ac:dyDescent="0.25">
      <c r="A319" s="8">
        <v>202</v>
      </c>
      <c r="B319" s="53">
        <v>1123</v>
      </c>
      <c r="C319" s="9" t="s">
        <v>11</v>
      </c>
      <c r="D319" s="10" t="s">
        <v>17</v>
      </c>
      <c r="E319" s="11">
        <v>45.5</v>
      </c>
      <c r="F319" s="5">
        <f t="shared" ref="F319:F331" si="32">+E319*B319</f>
        <v>51096.5</v>
      </c>
    </row>
    <row r="320" spans="1:6" s="4" customFormat="1" ht="33.75" customHeight="1" x14ac:dyDescent="0.25">
      <c r="A320" s="8">
        <v>202</v>
      </c>
      <c r="B320" s="35">
        <v>2</v>
      </c>
      <c r="C320" s="9" t="s">
        <v>12</v>
      </c>
      <c r="D320" s="10" t="s">
        <v>16</v>
      </c>
      <c r="E320" s="11">
        <v>1280</v>
      </c>
      <c r="F320" s="5">
        <f t="shared" si="32"/>
        <v>2560</v>
      </c>
    </row>
    <row r="321" spans="1:6" s="4" customFormat="1" ht="33.75" customHeight="1" x14ac:dyDescent="0.25">
      <c r="A321" s="8">
        <v>203</v>
      </c>
      <c r="B321" s="36">
        <v>1095.5</v>
      </c>
      <c r="C321" s="12" t="s">
        <v>18</v>
      </c>
      <c r="D321" s="10" t="s">
        <v>19</v>
      </c>
      <c r="E321" s="11">
        <v>40.75</v>
      </c>
      <c r="F321" s="5">
        <f t="shared" si="32"/>
        <v>44641.625</v>
      </c>
    </row>
    <row r="322" spans="1:6" s="4" customFormat="1" ht="33.75" customHeight="1" x14ac:dyDescent="0.25">
      <c r="A322" s="8">
        <v>203</v>
      </c>
      <c r="B322" s="37">
        <v>2103</v>
      </c>
      <c r="C322" s="12" t="s">
        <v>18</v>
      </c>
      <c r="D322" s="10" t="s">
        <v>20</v>
      </c>
      <c r="E322" s="11">
        <v>39.75</v>
      </c>
      <c r="F322" s="5">
        <f t="shared" si="32"/>
        <v>83594.25</v>
      </c>
    </row>
    <row r="323" spans="1:6" s="4" customFormat="1" ht="33.75" customHeight="1" x14ac:dyDescent="0.25">
      <c r="A323" s="8">
        <v>204</v>
      </c>
      <c r="B323" s="37">
        <v>2244</v>
      </c>
      <c r="C323" s="12" t="s">
        <v>21</v>
      </c>
      <c r="D323" s="10" t="s">
        <v>22</v>
      </c>
      <c r="E323" s="11">
        <v>0.6</v>
      </c>
      <c r="F323" s="5">
        <f t="shared" si="32"/>
        <v>1346.3999999999999</v>
      </c>
    </row>
    <row r="324" spans="1:6" s="4" customFormat="1" ht="33.75" customHeight="1" x14ac:dyDescent="0.25">
      <c r="A324" s="8">
        <v>204</v>
      </c>
      <c r="B324" s="37">
        <v>2</v>
      </c>
      <c r="C324" s="12" t="s">
        <v>23</v>
      </c>
      <c r="D324" s="10" t="s">
        <v>24</v>
      </c>
      <c r="E324" s="11">
        <v>280.5</v>
      </c>
      <c r="F324" s="5">
        <f t="shared" si="32"/>
        <v>561</v>
      </c>
    </row>
    <row r="325" spans="1:6" s="4" customFormat="1" ht="33.75" customHeight="1" x14ac:dyDescent="0.25">
      <c r="A325" s="8">
        <v>204</v>
      </c>
      <c r="B325" s="38">
        <v>100</v>
      </c>
      <c r="C325" s="12" t="s">
        <v>21</v>
      </c>
      <c r="D325" s="10" t="s">
        <v>57</v>
      </c>
      <c r="E325" s="11">
        <v>14.25</v>
      </c>
      <c r="F325" s="5">
        <f t="shared" si="32"/>
        <v>1425</v>
      </c>
    </row>
    <row r="326" spans="1:6" s="4" customFormat="1" ht="33.75" customHeight="1" x14ac:dyDescent="0.25">
      <c r="A326" s="13">
        <v>254</v>
      </c>
      <c r="B326" s="39">
        <v>965</v>
      </c>
      <c r="C326" s="14" t="s">
        <v>21</v>
      </c>
      <c r="D326" s="15" t="s">
        <v>25</v>
      </c>
      <c r="E326" s="11">
        <v>19</v>
      </c>
      <c r="F326" s="5">
        <f t="shared" si="32"/>
        <v>18335</v>
      </c>
    </row>
    <row r="327" spans="1:6" s="4" customFormat="1" ht="33.75" customHeight="1" x14ac:dyDescent="0.25">
      <c r="A327" s="16">
        <v>623</v>
      </c>
      <c r="B327" s="40">
        <v>2</v>
      </c>
      <c r="C327" s="17" t="s">
        <v>12</v>
      </c>
      <c r="D327" s="18" t="s">
        <v>26</v>
      </c>
      <c r="E327" s="11">
        <v>651</v>
      </c>
      <c r="F327" s="5">
        <f t="shared" si="32"/>
        <v>1302</v>
      </c>
    </row>
    <row r="328" spans="1:6" s="4" customFormat="1" ht="33.75" customHeight="1" x14ac:dyDescent="0.25">
      <c r="A328" s="19">
        <v>623</v>
      </c>
      <c r="B328" s="40">
        <v>1</v>
      </c>
      <c r="C328" s="21" t="s">
        <v>12</v>
      </c>
      <c r="D328" s="22" t="s">
        <v>27</v>
      </c>
      <c r="E328" s="11">
        <v>1300</v>
      </c>
      <c r="F328" s="5">
        <f t="shared" si="32"/>
        <v>1300</v>
      </c>
    </row>
    <row r="329" spans="1:6" s="4" customFormat="1" ht="33.75" customHeight="1" x14ac:dyDescent="0.25">
      <c r="A329" s="19" t="s">
        <v>13</v>
      </c>
      <c r="B329" s="41">
        <v>7</v>
      </c>
      <c r="C329" s="21" t="s">
        <v>12</v>
      </c>
      <c r="D329" s="22" t="s">
        <v>28</v>
      </c>
      <c r="E329" s="11">
        <v>812</v>
      </c>
      <c r="F329" s="5">
        <f t="shared" si="32"/>
        <v>5684</v>
      </c>
    </row>
    <row r="330" spans="1:6" s="4" customFormat="1" ht="33.75" customHeight="1" x14ac:dyDescent="0.25">
      <c r="A330" s="19" t="s">
        <v>13</v>
      </c>
      <c r="B330" s="41">
        <v>1</v>
      </c>
      <c r="C330" s="24" t="s">
        <v>12</v>
      </c>
      <c r="D330" s="22" t="s">
        <v>58</v>
      </c>
      <c r="E330" s="11">
        <v>1380</v>
      </c>
      <c r="F330" s="5">
        <f t="shared" si="32"/>
        <v>1380</v>
      </c>
    </row>
    <row r="331" spans="1:6" s="4" customFormat="1" ht="33.75" customHeight="1" x14ac:dyDescent="0.25">
      <c r="A331" s="19" t="s">
        <v>13</v>
      </c>
      <c r="B331" s="41">
        <v>1</v>
      </c>
      <c r="C331" s="24" t="s">
        <v>12</v>
      </c>
      <c r="D331" s="22" t="s">
        <v>59</v>
      </c>
      <c r="E331" s="11">
        <v>1210</v>
      </c>
      <c r="F331" s="5">
        <f t="shared" si="32"/>
        <v>1210</v>
      </c>
    </row>
    <row r="332" spans="1:6" s="4" customFormat="1" ht="33.75" customHeight="1" x14ac:dyDescent="0.25">
      <c r="A332" s="19"/>
      <c r="B332" s="23"/>
      <c r="C332" s="24"/>
      <c r="D332" s="26" t="s">
        <v>10</v>
      </c>
      <c r="E332" s="11"/>
      <c r="F332" s="5">
        <f>SUM(F318:F331)</f>
        <v>215435.77499999999</v>
      </c>
    </row>
    <row r="333" spans="1:6" s="4" customFormat="1" ht="33.75" customHeight="1" x14ac:dyDescent="0.25">
      <c r="A333" s="78" t="s">
        <v>29</v>
      </c>
      <c r="B333" s="79"/>
      <c r="C333" s="79"/>
      <c r="D333" s="79"/>
      <c r="E333" s="79"/>
      <c r="F333" s="80"/>
    </row>
    <row r="334" spans="1:6" s="4" customFormat="1" ht="33.75" customHeight="1" x14ac:dyDescent="0.25">
      <c r="A334" s="16">
        <v>653</v>
      </c>
      <c r="B334" s="58">
        <v>340</v>
      </c>
      <c r="C334" s="56" t="s">
        <v>18</v>
      </c>
      <c r="D334" s="59" t="s">
        <v>30</v>
      </c>
      <c r="E334" s="30">
        <v>78.5</v>
      </c>
      <c r="F334" s="5">
        <f t="shared" ref="F334:F339" si="33">+E334*B334</f>
        <v>26690</v>
      </c>
    </row>
    <row r="335" spans="1:6" s="4" customFormat="1" ht="33.75" customHeight="1" x14ac:dyDescent="0.25">
      <c r="A335" s="19">
        <v>659</v>
      </c>
      <c r="B335" s="40">
        <v>10720</v>
      </c>
      <c r="C335" s="9" t="s">
        <v>21</v>
      </c>
      <c r="D335" s="27" t="s">
        <v>31</v>
      </c>
      <c r="E335" s="11">
        <v>1.05</v>
      </c>
      <c r="F335" s="5">
        <f t="shared" si="33"/>
        <v>11256</v>
      </c>
    </row>
    <row r="336" spans="1:6" s="4" customFormat="1" ht="33.75" customHeight="1" x14ac:dyDescent="0.25">
      <c r="A336" s="19">
        <v>659</v>
      </c>
      <c r="B336" s="43">
        <v>1.4470000000000001</v>
      </c>
      <c r="C336" s="9" t="s">
        <v>32</v>
      </c>
      <c r="D336" s="22" t="s">
        <v>33</v>
      </c>
      <c r="E336" s="11">
        <v>651</v>
      </c>
      <c r="F336" s="5">
        <f t="shared" si="33"/>
        <v>941.99700000000007</v>
      </c>
    </row>
    <row r="337" spans="1:6" s="4" customFormat="1" ht="33.75" customHeight="1" x14ac:dyDescent="0.25">
      <c r="A337" s="19">
        <v>832</v>
      </c>
      <c r="B337" s="42">
        <v>1</v>
      </c>
      <c r="C337" s="9" t="s">
        <v>80</v>
      </c>
      <c r="D337" s="22" t="s">
        <v>34</v>
      </c>
      <c r="E337" s="11">
        <v>1430</v>
      </c>
      <c r="F337" s="5">
        <f t="shared" si="33"/>
        <v>1430</v>
      </c>
    </row>
    <row r="338" spans="1:6" s="4" customFormat="1" ht="33.75" customHeight="1" x14ac:dyDescent="0.25">
      <c r="A338" s="19">
        <v>832</v>
      </c>
      <c r="B338" s="42">
        <v>1</v>
      </c>
      <c r="C338" s="9" t="s">
        <v>80</v>
      </c>
      <c r="D338" s="22" t="s">
        <v>35</v>
      </c>
      <c r="E338" s="11">
        <v>4380</v>
      </c>
      <c r="F338" s="5">
        <f t="shared" si="33"/>
        <v>4380</v>
      </c>
    </row>
    <row r="339" spans="1:6" s="4" customFormat="1" ht="33.75" customHeight="1" x14ac:dyDescent="0.25">
      <c r="A339" s="19">
        <v>832</v>
      </c>
      <c r="B339" s="42">
        <v>1</v>
      </c>
      <c r="C339" s="9" t="s">
        <v>80</v>
      </c>
      <c r="D339" s="22" t="s">
        <v>36</v>
      </c>
      <c r="E339" s="11">
        <v>1850</v>
      </c>
      <c r="F339" s="5">
        <f t="shared" si="33"/>
        <v>1850</v>
      </c>
    </row>
    <row r="340" spans="1:6" s="4" customFormat="1" ht="33.75" customHeight="1" x14ac:dyDescent="0.25">
      <c r="A340" s="19">
        <v>832</v>
      </c>
      <c r="B340" s="42">
        <v>20000</v>
      </c>
      <c r="C340" s="9" t="s">
        <v>12</v>
      </c>
      <c r="D340" s="22" t="s">
        <v>37</v>
      </c>
      <c r="E340" s="11">
        <v>1</v>
      </c>
      <c r="F340" s="5">
        <f>+E340*B340</f>
        <v>20000</v>
      </c>
    </row>
    <row r="341" spans="1:6" s="4" customFormat="1" ht="33.75" customHeight="1" x14ac:dyDescent="0.25">
      <c r="A341" s="19"/>
      <c r="B341" s="20"/>
      <c r="C341" s="9"/>
      <c r="D341" s="26" t="s">
        <v>10</v>
      </c>
      <c r="E341" s="11"/>
      <c r="F341" s="5">
        <f>SUM(F334:F340)</f>
        <v>66547.997000000003</v>
      </c>
    </row>
    <row r="342" spans="1:6" s="4" customFormat="1" ht="33.75" customHeight="1" x14ac:dyDescent="0.25">
      <c r="A342" s="78" t="s">
        <v>38</v>
      </c>
      <c r="B342" s="79"/>
      <c r="C342" s="79"/>
      <c r="D342" s="79"/>
      <c r="E342" s="79"/>
      <c r="F342" s="80"/>
    </row>
    <row r="343" spans="1:6" s="4" customFormat="1" ht="33.75" customHeight="1" x14ac:dyDescent="0.25">
      <c r="A343" s="16">
        <v>611</v>
      </c>
      <c r="B343" s="58">
        <v>54</v>
      </c>
      <c r="C343" s="56" t="s">
        <v>11</v>
      </c>
      <c r="D343" s="59" t="s">
        <v>60</v>
      </c>
      <c r="E343" s="30">
        <v>58</v>
      </c>
      <c r="F343" s="5">
        <f t="shared" ref="F343:F356" si="34">+E343*B343</f>
        <v>3132</v>
      </c>
    </row>
    <row r="344" spans="1:6" s="4" customFormat="1" ht="33.75" customHeight="1" x14ac:dyDescent="0.25">
      <c r="A344" s="19">
        <v>611</v>
      </c>
      <c r="B344" s="40">
        <v>40</v>
      </c>
      <c r="C344" s="9" t="s">
        <v>11</v>
      </c>
      <c r="D344" s="27" t="s">
        <v>61</v>
      </c>
      <c r="E344" s="11">
        <v>83</v>
      </c>
      <c r="F344" s="5">
        <f t="shared" si="34"/>
        <v>3320</v>
      </c>
    </row>
    <row r="345" spans="1:6" s="7" customFormat="1" ht="33.75" customHeight="1" x14ac:dyDescent="0.25">
      <c r="A345" s="19">
        <v>611</v>
      </c>
      <c r="B345" s="42">
        <v>30</v>
      </c>
      <c r="C345" s="9" t="s">
        <v>11</v>
      </c>
      <c r="D345" s="27" t="s">
        <v>62</v>
      </c>
      <c r="E345" s="11">
        <v>103.5</v>
      </c>
      <c r="F345" s="5">
        <f t="shared" si="34"/>
        <v>3105</v>
      </c>
    </row>
    <row r="346" spans="1:6" s="7" customFormat="1" ht="33.75" customHeight="1" x14ac:dyDescent="0.25">
      <c r="A346" s="19">
        <v>611</v>
      </c>
      <c r="B346" s="44">
        <v>222.5</v>
      </c>
      <c r="C346" s="9" t="s">
        <v>11</v>
      </c>
      <c r="D346" s="27" t="s">
        <v>63</v>
      </c>
      <c r="E346" s="11">
        <v>100.5</v>
      </c>
      <c r="F346" s="5">
        <f t="shared" si="34"/>
        <v>22361.25</v>
      </c>
    </row>
    <row r="347" spans="1:6" s="7" customFormat="1" ht="33.75" customHeight="1" x14ac:dyDescent="0.25">
      <c r="A347" s="19">
        <v>611</v>
      </c>
      <c r="B347" s="42">
        <v>874</v>
      </c>
      <c r="C347" s="9" t="s">
        <v>11</v>
      </c>
      <c r="D347" s="27" t="s">
        <v>64</v>
      </c>
      <c r="E347" s="11">
        <v>48</v>
      </c>
      <c r="F347" s="5">
        <f t="shared" si="34"/>
        <v>41952</v>
      </c>
    </row>
    <row r="348" spans="1:6" s="7" customFormat="1" ht="33.75" customHeight="1" x14ac:dyDescent="0.25">
      <c r="A348" s="19">
        <v>611</v>
      </c>
      <c r="B348" s="42">
        <v>1076</v>
      </c>
      <c r="C348" s="9" t="s">
        <v>11</v>
      </c>
      <c r="D348" s="27" t="s">
        <v>65</v>
      </c>
      <c r="E348" s="11">
        <v>68.25</v>
      </c>
      <c r="F348" s="5">
        <f t="shared" si="34"/>
        <v>73437</v>
      </c>
    </row>
    <row r="349" spans="1:6" s="4" customFormat="1" ht="33.75" customHeight="1" x14ac:dyDescent="0.25">
      <c r="A349" s="19">
        <v>611</v>
      </c>
      <c r="B349" s="42">
        <v>251</v>
      </c>
      <c r="C349" s="9" t="s">
        <v>11</v>
      </c>
      <c r="D349" s="27" t="s">
        <v>66</v>
      </c>
      <c r="E349" s="11">
        <v>57</v>
      </c>
      <c r="F349" s="5">
        <f t="shared" si="34"/>
        <v>14307</v>
      </c>
    </row>
    <row r="350" spans="1:6" s="4" customFormat="1" ht="33.75" customHeight="1" x14ac:dyDescent="0.25">
      <c r="A350" s="19">
        <v>611</v>
      </c>
      <c r="B350" s="42">
        <v>540</v>
      </c>
      <c r="C350" s="9" t="s">
        <v>11</v>
      </c>
      <c r="D350" s="27" t="s">
        <v>67</v>
      </c>
      <c r="E350" s="11">
        <v>79.5</v>
      </c>
      <c r="F350" s="5">
        <f t="shared" si="34"/>
        <v>42930</v>
      </c>
    </row>
    <row r="351" spans="1:6" s="4" customFormat="1" ht="33.75" customHeight="1" x14ac:dyDescent="0.25">
      <c r="A351" s="19">
        <v>611</v>
      </c>
      <c r="B351" s="42">
        <v>510</v>
      </c>
      <c r="C351" s="9" t="s">
        <v>11</v>
      </c>
      <c r="D351" s="27" t="s">
        <v>68</v>
      </c>
      <c r="E351" s="11">
        <v>92.5</v>
      </c>
      <c r="F351" s="5">
        <f t="shared" si="34"/>
        <v>47175</v>
      </c>
    </row>
    <row r="352" spans="1:6" s="4" customFormat="1" ht="33.75" customHeight="1" x14ac:dyDescent="0.25">
      <c r="A352" s="19">
        <v>611</v>
      </c>
      <c r="B352" s="42">
        <v>16</v>
      </c>
      <c r="C352" s="9" t="s">
        <v>11</v>
      </c>
      <c r="D352" s="27" t="s">
        <v>69</v>
      </c>
      <c r="E352" s="11">
        <v>339.5</v>
      </c>
      <c r="F352" s="5">
        <f t="shared" si="34"/>
        <v>5432</v>
      </c>
    </row>
    <row r="353" spans="1:6" s="4" customFormat="1" ht="33.75" customHeight="1" x14ac:dyDescent="0.25">
      <c r="A353" s="19">
        <v>611</v>
      </c>
      <c r="B353" s="42">
        <v>7</v>
      </c>
      <c r="C353" s="9" t="s">
        <v>12</v>
      </c>
      <c r="D353" s="27" t="s">
        <v>39</v>
      </c>
      <c r="E353" s="11">
        <v>2460</v>
      </c>
      <c r="F353" s="5">
        <f t="shared" si="34"/>
        <v>17220</v>
      </c>
    </row>
    <row r="354" spans="1:6" s="4" customFormat="1" ht="33.75" customHeight="1" x14ac:dyDescent="0.25">
      <c r="A354" s="19">
        <v>611</v>
      </c>
      <c r="B354" s="42">
        <v>16</v>
      </c>
      <c r="C354" s="9" t="s">
        <v>12</v>
      </c>
      <c r="D354" s="27" t="s">
        <v>70</v>
      </c>
      <c r="E354" s="11">
        <v>2480</v>
      </c>
      <c r="F354" s="5">
        <f t="shared" si="34"/>
        <v>39680</v>
      </c>
    </row>
    <row r="355" spans="1:6" s="4" customFormat="1" ht="33.75" customHeight="1" x14ac:dyDescent="0.25">
      <c r="A355" s="19">
        <v>611</v>
      </c>
      <c r="B355" s="42">
        <v>5</v>
      </c>
      <c r="C355" s="9" t="s">
        <v>12</v>
      </c>
      <c r="D355" s="27" t="s">
        <v>71</v>
      </c>
      <c r="E355" s="11">
        <v>2890</v>
      </c>
      <c r="F355" s="5">
        <f t="shared" si="34"/>
        <v>14450</v>
      </c>
    </row>
    <row r="356" spans="1:6" s="4" customFormat="1" ht="33.75" customHeight="1" x14ac:dyDescent="0.25">
      <c r="A356" s="19" t="s">
        <v>13</v>
      </c>
      <c r="B356" s="42">
        <v>10</v>
      </c>
      <c r="C356" s="9" t="s">
        <v>12</v>
      </c>
      <c r="D356" s="27" t="s">
        <v>40</v>
      </c>
      <c r="E356" s="11">
        <v>1830</v>
      </c>
      <c r="F356" s="5">
        <f t="shared" si="34"/>
        <v>18300</v>
      </c>
    </row>
    <row r="357" spans="1:6" s="4" customFormat="1" ht="33.75" customHeight="1" x14ac:dyDescent="0.25">
      <c r="A357" s="19"/>
      <c r="B357" s="25"/>
      <c r="C357" s="9"/>
      <c r="D357" s="26" t="s">
        <v>10</v>
      </c>
      <c r="E357" s="32"/>
      <c r="F357" s="5">
        <f>SUM(F343:F356)</f>
        <v>346801.25</v>
      </c>
    </row>
    <row r="358" spans="1:6" s="4" customFormat="1" ht="33.75" customHeight="1" x14ac:dyDescent="0.25">
      <c r="A358" s="72" t="s">
        <v>41</v>
      </c>
      <c r="B358" s="73"/>
      <c r="C358" s="73"/>
      <c r="D358" s="73"/>
      <c r="E358" s="73"/>
      <c r="F358" s="74"/>
    </row>
    <row r="359" spans="1:6" s="4" customFormat="1" ht="33.75" customHeight="1" x14ac:dyDescent="0.25">
      <c r="A359" s="19">
        <v>301</v>
      </c>
      <c r="B359" s="20">
        <v>275</v>
      </c>
      <c r="C359" s="21" t="s">
        <v>18</v>
      </c>
      <c r="D359" s="22" t="s">
        <v>42</v>
      </c>
      <c r="E359" s="11">
        <v>205</v>
      </c>
      <c r="F359" s="5">
        <f t="shared" ref="F359:F364" si="35">+E359*B359</f>
        <v>56375</v>
      </c>
    </row>
    <row r="360" spans="1:6" s="4" customFormat="1" ht="33.75" customHeight="1" x14ac:dyDescent="0.25">
      <c r="A360" s="19">
        <v>304</v>
      </c>
      <c r="B360" s="20">
        <v>853</v>
      </c>
      <c r="C360" s="21" t="s">
        <v>18</v>
      </c>
      <c r="D360" s="27" t="s">
        <v>43</v>
      </c>
      <c r="E360" s="11">
        <v>69</v>
      </c>
      <c r="F360" s="5">
        <f t="shared" si="35"/>
        <v>58857</v>
      </c>
    </row>
    <row r="361" spans="1:6" s="4" customFormat="1" ht="33.75" customHeight="1" x14ac:dyDescent="0.25">
      <c r="A361" s="19">
        <v>407</v>
      </c>
      <c r="B361" s="20">
        <v>1200</v>
      </c>
      <c r="C361" s="21" t="s">
        <v>44</v>
      </c>
      <c r="D361" s="27" t="s">
        <v>45</v>
      </c>
      <c r="E361" s="11">
        <v>2.65</v>
      </c>
      <c r="F361" s="5">
        <f t="shared" si="35"/>
        <v>3180</v>
      </c>
    </row>
    <row r="362" spans="1:6" s="4" customFormat="1" ht="33.75" customHeight="1" x14ac:dyDescent="0.25">
      <c r="A362" s="19">
        <v>411</v>
      </c>
      <c r="B362" s="20">
        <v>100</v>
      </c>
      <c r="C362" s="21" t="s">
        <v>18</v>
      </c>
      <c r="D362" s="27" t="s">
        <v>46</v>
      </c>
      <c r="E362" s="11">
        <v>164.5</v>
      </c>
      <c r="F362" s="5">
        <f t="shared" si="35"/>
        <v>16450</v>
      </c>
    </row>
    <row r="363" spans="1:6" s="4" customFormat="1" ht="33.75" customHeight="1" x14ac:dyDescent="0.25">
      <c r="A363" s="19">
        <v>441</v>
      </c>
      <c r="B363" s="20">
        <v>462</v>
      </c>
      <c r="C363" s="21" t="s">
        <v>18</v>
      </c>
      <c r="D363" s="22" t="s">
        <v>72</v>
      </c>
      <c r="E363" s="11">
        <v>156</v>
      </c>
      <c r="F363" s="5">
        <f t="shared" si="35"/>
        <v>72072</v>
      </c>
    </row>
    <row r="364" spans="1:6" s="4" customFormat="1" ht="40.5" customHeight="1" x14ac:dyDescent="0.25">
      <c r="A364" s="19">
        <v>441</v>
      </c>
      <c r="B364" s="28">
        <v>323</v>
      </c>
      <c r="C364" s="24" t="s">
        <v>18</v>
      </c>
      <c r="D364" s="10" t="s">
        <v>73</v>
      </c>
      <c r="E364" s="11">
        <v>186</v>
      </c>
      <c r="F364" s="5">
        <f t="shared" si="35"/>
        <v>60078</v>
      </c>
    </row>
    <row r="365" spans="1:6" s="4" customFormat="1" ht="33.75" customHeight="1" x14ac:dyDescent="0.25">
      <c r="A365" s="19"/>
      <c r="B365" s="28"/>
      <c r="C365" s="24"/>
      <c r="D365" s="47" t="s">
        <v>10</v>
      </c>
      <c r="E365" s="11"/>
      <c r="F365" s="5">
        <f>SUM(F359:F364)</f>
        <v>267012</v>
      </c>
    </row>
    <row r="366" spans="1:6" s="1" customFormat="1" ht="33.75" customHeight="1" x14ac:dyDescent="0.25">
      <c r="A366" s="72" t="s">
        <v>47</v>
      </c>
      <c r="B366" s="73"/>
      <c r="C366" s="73"/>
      <c r="D366" s="73"/>
      <c r="E366" s="73"/>
      <c r="F366" s="74"/>
    </row>
    <row r="367" spans="1:6" s="1" customFormat="1" ht="33.75" customHeight="1" x14ac:dyDescent="0.25">
      <c r="A367" s="19">
        <v>642</v>
      </c>
      <c r="B367" s="25">
        <v>0.56000000000000005</v>
      </c>
      <c r="C367" s="9" t="s">
        <v>48</v>
      </c>
      <c r="D367" s="27" t="s">
        <v>49</v>
      </c>
      <c r="E367" s="11">
        <v>3000</v>
      </c>
      <c r="F367" s="5">
        <f t="shared" ref="F367:F369" si="36">+E367*B367</f>
        <v>1680.0000000000002</v>
      </c>
    </row>
    <row r="368" spans="1:6" s="1" customFormat="1" ht="33.75" customHeight="1" x14ac:dyDescent="0.25">
      <c r="A368" s="19">
        <v>642</v>
      </c>
      <c r="B368" s="25">
        <v>1.1299999999999999</v>
      </c>
      <c r="C368" s="21" t="s">
        <v>48</v>
      </c>
      <c r="D368" s="29" t="s">
        <v>50</v>
      </c>
      <c r="E368" s="11">
        <v>1500</v>
      </c>
      <c r="F368" s="5">
        <f t="shared" si="36"/>
        <v>1694.9999999999998</v>
      </c>
    </row>
    <row r="369" spans="1:6" s="1" customFormat="1" ht="33.75" customHeight="1" x14ac:dyDescent="0.25">
      <c r="A369" s="19">
        <v>644</v>
      </c>
      <c r="B369" s="20">
        <v>30</v>
      </c>
      <c r="C369" s="21" t="s">
        <v>11</v>
      </c>
      <c r="D369" s="29" t="s">
        <v>51</v>
      </c>
      <c r="E369" s="11">
        <v>5</v>
      </c>
      <c r="F369" s="5">
        <f t="shared" si="36"/>
        <v>150</v>
      </c>
    </row>
    <row r="370" spans="1:6" s="2" customFormat="1" ht="33.75" customHeight="1" x14ac:dyDescent="0.25">
      <c r="A370" s="19"/>
      <c r="B370" s="20"/>
      <c r="C370" s="21"/>
      <c r="D370" s="26" t="s">
        <v>10</v>
      </c>
      <c r="E370" s="11"/>
      <c r="F370" s="5">
        <f>SUM(F367:F369)</f>
        <v>3525</v>
      </c>
    </row>
    <row r="371" spans="1:6" s="6" customFormat="1" ht="33.75" customHeight="1" x14ac:dyDescent="0.25">
      <c r="A371" s="72" t="s">
        <v>52</v>
      </c>
      <c r="B371" s="73"/>
      <c r="C371" s="73"/>
      <c r="D371" s="73"/>
      <c r="E371" s="73"/>
      <c r="F371" s="74"/>
    </row>
    <row r="372" spans="1:6" s="6" customFormat="1" ht="33.75" customHeight="1" x14ac:dyDescent="0.25">
      <c r="A372" s="19">
        <v>614</v>
      </c>
      <c r="B372" s="20">
        <v>1</v>
      </c>
      <c r="C372" s="9" t="s">
        <v>53</v>
      </c>
      <c r="D372" s="27" t="s">
        <v>54</v>
      </c>
      <c r="E372" s="11">
        <v>54393.05</v>
      </c>
      <c r="F372" s="5">
        <f t="shared" ref="F372" si="37">+E372*B372</f>
        <v>54393.05</v>
      </c>
    </row>
    <row r="373" spans="1:6" s="4" customFormat="1" ht="33.75" customHeight="1" x14ac:dyDescent="0.25">
      <c r="A373" s="19"/>
      <c r="B373" s="25"/>
      <c r="C373" s="21"/>
      <c r="D373" s="47" t="s">
        <v>10</v>
      </c>
      <c r="E373" s="32"/>
      <c r="F373" s="5">
        <f>SUM(F372)</f>
        <v>54393.05</v>
      </c>
    </row>
    <row r="374" spans="1:6" s="4" customFormat="1" ht="33.75" customHeight="1" x14ac:dyDescent="0.25">
      <c r="A374" s="72" t="s">
        <v>8</v>
      </c>
      <c r="B374" s="73"/>
      <c r="C374" s="73"/>
      <c r="D374" s="73"/>
      <c r="E374" s="73"/>
      <c r="F374" s="74"/>
    </row>
    <row r="375" spans="1:6" s="4" customFormat="1" ht="40.5" customHeight="1" x14ac:dyDescent="0.25">
      <c r="A375" s="19">
        <v>103.05</v>
      </c>
      <c r="B375" s="20">
        <v>1</v>
      </c>
      <c r="C375" s="21" t="s">
        <v>14</v>
      </c>
      <c r="D375" s="29" t="s">
        <v>55</v>
      </c>
      <c r="E375" s="11">
        <v>7179.79</v>
      </c>
      <c r="F375" s="5">
        <f t="shared" ref="F375" si="38">+E375*B375</f>
        <v>7179.79</v>
      </c>
    </row>
    <row r="376" spans="1:6" s="4" customFormat="1" ht="33.75" customHeight="1" x14ac:dyDescent="0.25">
      <c r="A376" s="19"/>
      <c r="B376" s="20"/>
      <c r="C376" s="21"/>
      <c r="D376" s="47" t="s">
        <v>10</v>
      </c>
      <c r="E376" s="11"/>
      <c r="F376" s="5">
        <f>SUM(F375)</f>
        <v>7179.79</v>
      </c>
    </row>
    <row r="377" spans="1:6" s="46" customFormat="1" ht="33.75" customHeight="1" x14ac:dyDescent="0.25">
      <c r="A377" s="31"/>
      <c r="B377" s="33"/>
      <c r="C377" s="34"/>
      <c r="D377" s="70" t="s">
        <v>74</v>
      </c>
      <c r="E377" s="71"/>
      <c r="F377" s="45">
        <f>+F332+F341+F357+F365+F370+F373+F376</f>
        <v>960894.86200000008</v>
      </c>
    </row>
    <row r="378" spans="1:6" s="46" customFormat="1" ht="45.75" customHeight="1" x14ac:dyDescent="0.25">
      <c r="A378" s="72" t="s">
        <v>75</v>
      </c>
      <c r="B378" s="73"/>
      <c r="C378" s="73"/>
      <c r="D378" s="73"/>
      <c r="E378" s="73"/>
      <c r="F378" s="74"/>
    </row>
    <row r="379" spans="1:6" s="4" customFormat="1" ht="33.75" customHeight="1" x14ac:dyDescent="0.25">
      <c r="A379" s="19">
        <v>203</v>
      </c>
      <c r="B379" s="25">
        <v>7</v>
      </c>
      <c r="C379" s="21" t="s">
        <v>18</v>
      </c>
      <c r="D379" s="10" t="s">
        <v>19</v>
      </c>
      <c r="E379" s="11">
        <v>209.5</v>
      </c>
      <c r="F379" s="5">
        <f t="shared" ref="F379:F385" si="39">+E379*B379</f>
        <v>1466.5</v>
      </c>
    </row>
    <row r="380" spans="1:6" s="4" customFormat="1" ht="33.75" customHeight="1" x14ac:dyDescent="0.25">
      <c r="A380" s="19">
        <v>203</v>
      </c>
      <c r="B380" s="25">
        <v>7</v>
      </c>
      <c r="C380" s="21" t="s">
        <v>18</v>
      </c>
      <c r="D380" s="10" t="s">
        <v>20</v>
      </c>
      <c r="E380" s="11">
        <v>217</v>
      </c>
      <c r="F380" s="5">
        <f t="shared" si="39"/>
        <v>1519</v>
      </c>
    </row>
    <row r="381" spans="1:6" s="4" customFormat="1" ht="33.75" customHeight="1" x14ac:dyDescent="0.25">
      <c r="A381" s="19">
        <v>611</v>
      </c>
      <c r="B381" s="20">
        <v>150</v>
      </c>
      <c r="C381" s="21" t="s">
        <v>11</v>
      </c>
      <c r="D381" s="10" t="s">
        <v>76</v>
      </c>
      <c r="E381" s="11">
        <v>70</v>
      </c>
      <c r="F381" s="5">
        <f t="shared" si="39"/>
        <v>10500</v>
      </c>
    </row>
    <row r="382" spans="1:6" s="4" customFormat="1" ht="33.75" customHeight="1" x14ac:dyDescent="0.25">
      <c r="A382" s="19">
        <v>611</v>
      </c>
      <c r="B382" s="20">
        <v>1</v>
      </c>
      <c r="C382" s="21" t="s">
        <v>12</v>
      </c>
      <c r="D382" s="10" t="s">
        <v>71</v>
      </c>
      <c r="E382" s="11">
        <v>2680</v>
      </c>
      <c r="F382" s="5">
        <f t="shared" si="39"/>
        <v>2680</v>
      </c>
    </row>
    <row r="383" spans="1:6" s="4" customFormat="1" ht="33.75" customHeight="1" x14ac:dyDescent="0.25">
      <c r="A383" s="19">
        <v>611</v>
      </c>
      <c r="B383" s="25">
        <v>1</v>
      </c>
      <c r="C383" s="9" t="s">
        <v>12</v>
      </c>
      <c r="D383" s="48" t="s">
        <v>77</v>
      </c>
      <c r="E383" s="11">
        <v>1690</v>
      </c>
      <c r="F383" s="5">
        <f t="shared" si="39"/>
        <v>1690</v>
      </c>
    </row>
    <row r="384" spans="1:6" s="4" customFormat="1" ht="33.75" customHeight="1" x14ac:dyDescent="0.25">
      <c r="A384" s="19">
        <v>659</v>
      </c>
      <c r="B384" s="25">
        <v>200</v>
      </c>
      <c r="C384" s="21" t="s">
        <v>21</v>
      </c>
      <c r="D384" s="10" t="s">
        <v>31</v>
      </c>
      <c r="E384" s="11">
        <v>3</v>
      </c>
      <c r="F384" s="5">
        <f t="shared" si="39"/>
        <v>600</v>
      </c>
    </row>
    <row r="385" spans="1:6" s="4" customFormat="1" ht="33.75" customHeight="1" x14ac:dyDescent="0.25">
      <c r="A385" s="19">
        <v>659</v>
      </c>
      <c r="B385" s="25">
        <v>2.8000000000000001E-2</v>
      </c>
      <c r="C385" s="21" t="s">
        <v>32</v>
      </c>
      <c r="D385" s="10" t="s">
        <v>33</v>
      </c>
      <c r="E385" s="11">
        <v>804</v>
      </c>
      <c r="F385" s="5">
        <f t="shared" si="39"/>
        <v>22.512</v>
      </c>
    </row>
    <row r="386" spans="1:6" s="4" customFormat="1" ht="33.75" customHeight="1" x14ac:dyDescent="0.25">
      <c r="A386" s="19"/>
      <c r="B386" s="20"/>
      <c r="C386" s="21"/>
      <c r="D386" s="47" t="s">
        <v>10</v>
      </c>
      <c r="E386" s="11"/>
      <c r="F386" s="5">
        <f>SUM(F379:F385)</f>
        <v>18478.011999999999</v>
      </c>
    </row>
    <row r="387" spans="1:6" s="46" customFormat="1" ht="33.75" customHeight="1" x14ac:dyDescent="0.25">
      <c r="A387" s="31"/>
      <c r="B387" s="33"/>
      <c r="C387" s="34"/>
      <c r="D387" s="70" t="s">
        <v>78</v>
      </c>
      <c r="E387" s="71"/>
      <c r="F387" s="45">
        <f>+F386</f>
        <v>18478.011999999999</v>
      </c>
    </row>
    <row r="388" spans="1:6" s="46" customFormat="1" ht="48" customHeight="1" x14ac:dyDescent="0.25">
      <c r="A388" s="31"/>
      <c r="B388" s="33"/>
      <c r="C388" s="34"/>
      <c r="D388" s="70" t="s">
        <v>79</v>
      </c>
      <c r="E388" s="71"/>
      <c r="F388" s="45">
        <f>+F377+F387</f>
        <v>979372.87400000007</v>
      </c>
    </row>
  </sheetData>
  <mergeCells count="58">
    <mergeCell ref="A301:F301"/>
    <mergeCell ref="D310:E310"/>
    <mergeCell ref="D311:E311"/>
    <mergeCell ref="A281:F281"/>
    <mergeCell ref="A289:F289"/>
    <mergeCell ref="A294:F294"/>
    <mergeCell ref="A297:F297"/>
    <mergeCell ref="D300:E300"/>
    <mergeCell ref="D233:E233"/>
    <mergeCell ref="D234:E234"/>
    <mergeCell ref="A240:F240"/>
    <mergeCell ref="A256:F256"/>
    <mergeCell ref="A265:F265"/>
    <mergeCell ref="A212:F212"/>
    <mergeCell ref="A217:F217"/>
    <mergeCell ref="A220:F220"/>
    <mergeCell ref="D223:E223"/>
    <mergeCell ref="A224:F224"/>
    <mergeCell ref="D157:E157"/>
    <mergeCell ref="A163:F163"/>
    <mergeCell ref="A179:F179"/>
    <mergeCell ref="A188:F188"/>
    <mergeCell ref="A204:F204"/>
    <mergeCell ref="A140:F140"/>
    <mergeCell ref="A143:F143"/>
    <mergeCell ref="D146:E146"/>
    <mergeCell ref="A147:F147"/>
    <mergeCell ref="D156:E156"/>
    <mergeCell ref="A86:F86"/>
    <mergeCell ref="A102:F102"/>
    <mergeCell ref="A111:F111"/>
    <mergeCell ref="A127:F127"/>
    <mergeCell ref="A135:F135"/>
    <mergeCell ref="A1:F1"/>
    <mergeCell ref="C2:D2"/>
    <mergeCell ref="A3:D3"/>
    <mergeCell ref="D79:E79"/>
    <mergeCell ref="D80:E80"/>
    <mergeCell ref="A70:F70"/>
    <mergeCell ref="D69:E69"/>
    <mergeCell ref="A66:F66"/>
    <mergeCell ref="A63:F63"/>
    <mergeCell ref="A58:F58"/>
    <mergeCell ref="A50:F50"/>
    <mergeCell ref="A34:F34"/>
    <mergeCell ref="A9:F9"/>
    <mergeCell ref="A25:F25"/>
    <mergeCell ref="A317:F317"/>
    <mergeCell ref="A333:F333"/>
    <mergeCell ref="A342:F342"/>
    <mergeCell ref="A358:F358"/>
    <mergeCell ref="A366:F366"/>
    <mergeCell ref="D388:E388"/>
    <mergeCell ref="A371:F371"/>
    <mergeCell ref="A374:F374"/>
    <mergeCell ref="D377:E377"/>
    <mergeCell ref="A378:F378"/>
    <mergeCell ref="D387:E387"/>
  </mergeCells>
  <phoneticPr fontId="0" type="noConversion"/>
  <pageMargins left="0" right="0" top="0.25" bottom="0.25" header="0.5" footer="0.25"/>
  <pageSetup scale="73" fitToHeight="0" orientation="portrait" r:id="rId1"/>
  <headerFooter alignWithMargins="0">
    <oddFooter>&amp;R&amp;P</oddFooter>
  </headerFooter>
  <rowBreaks count="13" manualBreakCount="13">
    <brk id="62" max="5" man="1"/>
    <brk id="80" max="16383" man="1"/>
    <brk id="110" max="16383" man="1"/>
    <brk id="139" max="16383" man="1"/>
    <brk id="157" max="16383" man="1"/>
    <brk id="187" max="16383" man="1"/>
    <brk id="216" max="16383" man="1"/>
    <brk id="234" max="16383" man="1"/>
    <brk id="264" max="16383" man="1"/>
    <brk id="293" max="16383" man="1"/>
    <brk id="311" max="16383" man="1"/>
    <brk id="341" max="16383" man="1"/>
    <brk id="3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2023-02-08T15:13:59Z</cp:lastPrinted>
  <dcterms:created xsi:type="dcterms:W3CDTF">1999-04-07T19:03:50Z</dcterms:created>
  <dcterms:modified xsi:type="dcterms:W3CDTF">2023-02-08T19:40:17Z</dcterms:modified>
</cp:coreProperties>
</file>